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codeName="ThisWorkbook" defaultThemeVersion="166925"/>
  <mc:AlternateContent xmlns:mc="http://schemas.openxmlformats.org/markup-compatibility/2006">
    <mc:Choice Requires="x15">
      <x15ac:absPath xmlns:x15ac="http://schemas.microsoft.com/office/spreadsheetml/2010/11/ac" url="/Users/hanssassenburg/Library/CloudStorage/Dropbox/X_Private/20_Astronomy/Morsels/"/>
    </mc:Choice>
  </mc:AlternateContent>
  <xr:revisionPtr revIDLastSave="0" documentId="13_ncr:1_{2D09A969-EB25-EA4D-92C0-EB05D4649A16}" xr6:coauthVersionLast="47" xr6:coauthVersionMax="47" xr10:uidLastSave="{00000000-0000-0000-0000-000000000000}"/>
  <bookViews>
    <workbookView xWindow="5720" yWindow="4560" windowWidth="42620" windowHeight="21840" xr2:uid="{E59D524B-10E1-E54B-8144-E93778254BCC}"/>
  </bookViews>
  <sheets>
    <sheet name="Introduction" sheetId="4" r:id="rId1"/>
    <sheet name="Minkowski Spacetime Diagram" sheetId="1" r:id="rId2"/>
    <sheet name="Twin Paradox" sheetId="2" r:id="rId3"/>
    <sheet name="Simultaneity" sheetId="3" r:id="rId4"/>
  </sheets>
  <definedNames>
    <definedName name="A_B1">#REF!</definedName>
    <definedName name="A_B2">#REF!</definedName>
    <definedName name="A_B3">#REF!</definedName>
    <definedName name="A_C1">#REF!</definedName>
    <definedName name="A_C2">#REF!</definedName>
    <definedName name="A_CF">#REF!</definedName>
    <definedName name="A_D1">#REF!</definedName>
    <definedName name="A_D2">#REF!</definedName>
    <definedName name="A_E1">#REF!</definedName>
    <definedName name="A_E2">#REF!</definedName>
    <definedName name="A_E3">#REF!</definedName>
    <definedName name="A_E4">#REF!</definedName>
    <definedName name="A_E5">#REF!</definedName>
    <definedName name="A_E6">#REF!</definedName>
    <definedName name="A_F1">#REF!</definedName>
    <definedName name="A_F2">#REF!</definedName>
    <definedName name="A_G1">#REF!</definedName>
    <definedName name="A_G2">#REF!</definedName>
    <definedName name="A_H1">#REF!</definedName>
    <definedName name="A_H2">#REF!</definedName>
    <definedName name="A_I1">#REF!</definedName>
    <definedName name="A_jup1">#REF!</definedName>
    <definedName name="A_jup2">#REF!</definedName>
    <definedName name="A_jup3">#REF!</definedName>
    <definedName name="A_jup4">#REF!</definedName>
    <definedName name="A_K1">#REF!</definedName>
    <definedName name="A_K2">#REF!</definedName>
    <definedName name="A_L1">#REF!</definedName>
    <definedName name="A_L2">#REF!</definedName>
    <definedName name="A_lun1">#REF!</definedName>
    <definedName name="A_lun2">#REF!</definedName>
    <definedName name="A_lun3">#REF!</definedName>
    <definedName name="A_lun4">#REF!</definedName>
    <definedName name="A_M1">#REF!</definedName>
    <definedName name="A_M2">#REF!</definedName>
    <definedName name="A_M3">#REF!</definedName>
    <definedName name="A_mars1">#REF!</definedName>
    <definedName name="A_mars2">#REF!</definedName>
    <definedName name="A_mars3">#REF!</definedName>
    <definedName name="A_mars4">#REF!</definedName>
    <definedName name="A_mer1">#REF!</definedName>
    <definedName name="A_mer2">#REF!</definedName>
    <definedName name="A_N1">#REF!</definedName>
    <definedName name="A_N2">#REF!</definedName>
    <definedName name="A_N3">#REF!</definedName>
    <definedName name="A_O1">#REF!</definedName>
    <definedName name="A_P1">#REF!</definedName>
    <definedName name="A_P2">#REF!</definedName>
    <definedName name="A_Q1">#REF!</definedName>
    <definedName name="A_sat1">#REF!</definedName>
    <definedName name="A_sat2">#REF!</definedName>
    <definedName name="A_sat3">#REF!</definedName>
    <definedName name="A_sat4">#REF!</definedName>
    <definedName name="A_sun1">#REF!</definedName>
    <definedName name="A_sun2">#REF!</definedName>
    <definedName name="A_sun3">#REF!</definedName>
    <definedName name="A_ven1">#REF!</definedName>
    <definedName name="A_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5" i="1" l="1"/>
  <c r="Z16" i="1" s="1"/>
  <c r="Z17" i="1" s="1"/>
  <c r="Z18" i="1" s="1"/>
  <c r="Z19" i="1" s="1"/>
  <c r="Z20" i="1" s="1"/>
  <c r="Z21" i="1" s="1"/>
  <c r="Z22" i="1" s="1"/>
  <c r="Z23" i="1" s="1"/>
  <c r="Z24" i="1" s="1"/>
  <c r="Z25" i="1" s="1"/>
  <c r="Z26" i="1" s="1"/>
  <c r="Z27" i="1" s="1"/>
  <c r="Z28" i="1" s="1"/>
  <c r="Z29" i="1" s="1"/>
  <c r="Z30" i="1" s="1"/>
  <c r="Z31" i="1" s="1"/>
  <c r="Z32" i="1" s="1"/>
  <c r="Z33" i="1" s="1"/>
  <c r="Z14" i="1"/>
  <c r="T75" i="1"/>
  <c r="R75" i="1"/>
  <c r="R76" i="1" s="1"/>
  <c r="R77" i="1" s="1"/>
  <c r="R78" i="1" s="1"/>
  <c r="R79" i="1" s="1"/>
  <c r="R80" i="1" s="1"/>
  <c r="R81" i="1" s="1"/>
  <c r="R82" i="1" s="1"/>
  <c r="R83" i="1" s="1"/>
  <c r="R84" i="1" s="1"/>
  <c r="R85" i="1" s="1"/>
  <c r="S75" i="1"/>
  <c r="S76" i="1" s="1"/>
  <c r="S77" i="1" s="1"/>
  <c r="S78" i="1" s="1"/>
  <c r="S79" i="1" s="1"/>
  <c r="S80" i="1" s="1"/>
  <c r="S81" i="1" s="1"/>
  <c r="S82" i="1" s="1"/>
  <c r="S83" i="1" s="1"/>
  <c r="S84" i="1" s="1"/>
  <c r="S85" i="1" s="1"/>
  <c r="Q75" i="1"/>
  <c r="Q76" i="1" s="1"/>
  <c r="Q77" i="1" s="1"/>
  <c r="Q78" i="1" s="1"/>
  <c r="Q79" i="1" s="1"/>
  <c r="Q80" i="1" s="1"/>
  <c r="Q81" i="1" s="1"/>
  <c r="Q82" i="1" s="1"/>
  <c r="Q83" i="1" s="1"/>
  <c r="Q84" i="1" s="1"/>
  <c r="Q85" i="1" s="1"/>
  <c r="T76" i="1"/>
  <c r="T77" i="1" s="1"/>
  <c r="T78" i="1" s="1"/>
  <c r="T79" i="1" s="1"/>
  <c r="T80" i="1" s="1"/>
  <c r="T81" i="1" s="1"/>
  <c r="T82" i="1" s="1"/>
  <c r="T83" i="1" s="1"/>
  <c r="T84" i="1" s="1"/>
  <c r="T85" i="1" s="1"/>
  <c r="S51" i="1"/>
  <c r="S50" i="1"/>
  <c r="R50" i="1"/>
  <c r="R51" i="1"/>
  <c r="E21" i="1"/>
  <c r="E20" i="1"/>
  <c r="E22" i="1"/>
  <c r="F22" i="1" s="1"/>
  <c r="T166" i="1"/>
  <c r="T165" i="1"/>
  <c r="T164" i="1"/>
  <c r="T163" i="1"/>
  <c r="T162" i="1"/>
  <c r="T161" i="1"/>
  <c r="T160" i="1"/>
  <c r="T159" i="1"/>
  <c r="T158" i="1"/>
  <c r="T157" i="1"/>
  <c r="T156" i="1"/>
  <c r="T155" i="1"/>
  <c r="T154" i="1"/>
  <c r="T153" i="1"/>
  <c r="T152" i="1"/>
  <c r="T151" i="1"/>
  <c r="T150" i="1"/>
  <c r="T149" i="1"/>
  <c r="T148" i="1"/>
  <c r="T147" i="1"/>
  <c r="T146" i="1"/>
  <c r="T145" i="1"/>
  <c r="R166" i="1"/>
  <c r="R165" i="1"/>
  <c r="R164" i="1"/>
  <c r="R163" i="1"/>
  <c r="R162" i="1"/>
  <c r="R161" i="1"/>
  <c r="R160" i="1"/>
  <c r="R159" i="1"/>
  <c r="R158" i="1"/>
  <c r="R157" i="1"/>
  <c r="R156" i="1"/>
  <c r="R155" i="1"/>
  <c r="R154" i="1"/>
  <c r="R153" i="1"/>
  <c r="R152" i="1"/>
  <c r="R151" i="1"/>
  <c r="R150" i="1"/>
  <c r="R149" i="1"/>
  <c r="R148" i="1"/>
  <c r="R147" i="1"/>
  <c r="R146" i="1"/>
  <c r="R145" i="1"/>
  <c r="P166" i="1"/>
  <c r="P165" i="1"/>
  <c r="P164" i="1"/>
  <c r="P163" i="1"/>
  <c r="P162" i="1"/>
  <c r="P161" i="1"/>
  <c r="P160" i="1"/>
  <c r="P159" i="1"/>
  <c r="P158" i="1"/>
  <c r="P157" i="1"/>
  <c r="P156" i="1"/>
  <c r="P155" i="1"/>
  <c r="P154" i="1"/>
  <c r="P153" i="1"/>
  <c r="P152" i="1"/>
  <c r="P151" i="1"/>
  <c r="P150" i="1"/>
  <c r="P149" i="1"/>
  <c r="P148" i="1"/>
  <c r="P147" i="1"/>
  <c r="P146" i="1"/>
  <c r="P145" i="1"/>
  <c r="N166" i="1"/>
  <c r="N165" i="1"/>
  <c r="N164" i="1"/>
  <c r="N163" i="1"/>
  <c r="N162" i="1"/>
  <c r="N161" i="1"/>
  <c r="N160" i="1"/>
  <c r="N159" i="1"/>
  <c r="N158" i="1"/>
  <c r="N157" i="1"/>
  <c r="N156" i="1"/>
  <c r="N155" i="1"/>
  <c r="N154" i="1"/>
  <c r="N153" i="1"/>
  <c r="N152" i="1"/>
  <c r="N151" i="1"/>
  <c r="N150" i="1"/>
  <c r="N149" i="1"/>
  <c r="N148" i="1"/>
  <c r="N147" i="1"/>
  <c r="N146" i="1"/>
  <c r="N145" i="1"/>
  <c r="L166" i="1"/>
  <c r="L165" i="1"/>
  <c r="L164" i="1"/>
  <c r="L163" i="1"/>
  <c r="L162" i="1"/>
  <c r="L161" i="1"/>
  <c r="L160" i="1"/>
  <c r="L159" i="1"/>
  <c r="L158" i="1"/>
  <c r="L157" i="1"/>
  <c r="L156" i="1"/>
  <c r="L155" i="1"/>
  <c r="L154" i="1"/>
  <c r="L153" i="1"/>
  <c r="L152" i="1"/>
  <c r="L151" i="1"/>
  <c r="L150" i="1"/>
  <c r="L149" i="1"/>
  <c r="L148" i="1"/>
  <c r="L147" i="1"/>
  <c r="L146" i="1"/>
  <c r="L145" i="1"/>
  <c r="J166" i="1"/>
  <c r="J165" i="1"/>
  <c r="J164" i="1"/>
  <c r="J163" i="1"/>
  <c r="J162" i="1"/>
  <c r="J161" i="1"/>
  <c r="J160" i="1"/>
  <c r="J159" i="1"/>
  <c r="J158" i="1"/>
  <c r="J157" i="1"/>
  <c r="J156" i="1"/>
  <c r="J155" i="1"/>
  <c r="J154" i="1"/>
  <c r="J153" i="1"/>
  <c r="J152" i="1"/>
  <c r="J151" i="1"/>
  <c r="J150" i="1"/>
  <c r="J149" i="1"/>
  <c r="J148" i="1"/>
  <c r="J147" i="1"/>
  <c r="J146" i="1"/>
  <c r="J145" i="1"/>
  <c r="H166" i="1"/>
  <c r="H165" i="1"/>
  <c r="H164" i="1"/>
  <c r="H163" i="1"/>
  <c r="H162" i="1"/>
  <c r="H161" i="1"/>
  <c r="H160" i="1"/>
  <c r="H159" i="1"/>
  <c r="H158" i="1"/>
  <c r="H157" i="1"/>
  <c r="H156" i="1"/>
  <c r="H155" i="1"/>
  <c r="H154" i="1"/>
  <c r="H153" i="1"/>
  <c r="H152" i="1"/>
  <c r="H151" i="1"/>
  <c r="H150" i="1"/>
  <c r="H149" i="1"/>
  <c r="H148" i="1"/>
  <c r="H147" i="1"/>
  <c r="H146" i="1"/>
  <c r="H145" i="1"/>
  <c r="F166" i="1"/>
  <c r="F165" i="1"/>
  <c r="F164" i="1"/>
  <c r="F163" i="1"/>
  <c r="F162" i="1"/>
  <c r="F161" i="1"/>
  <c r="F160" i="1"/>
  <c r="F159" i="1"/>
  <c r="F158" i="1"/>
  <c r="F157" i="1"/>
  <c r="F156" i="1"/>
  <c r="F155" i="1"/>
  <c r="F154" i="1"/>
  <c r="F153" i="1"/>
  <c r="F152" i="1"/>
  <c r="F151" i="1"/>
  <c r="F150" i="1"/>
  <c r="F149" i="1"/>
  <c r="F148" i="1"/>
  <c r="F147" i="1"/>
  <c r="F146" i="1"/>
  <c r="F145" i="1"/>
  <c r="D157" i="1"/>
  <c r="D158" i="1"/>
  <c r="D159" i="1"/>
  <c r="D160" i="1"/>
  <c r="D161" i="1"/>
  <c r="D162" i="1"/>
  <c r="D163" i="1"/>
  <c r="D164" i="1"/>
  <c r="D165" i="1"/>
  <c r="D166" i="1"/>
  <c r="D156" i="1"/>
  <c r="D146" i="1"/>
  <c r="D147" i="1"/>
  <c r="D148" i="1"/>
  <c r="D149" i="1"/>
  <c r="D150" i="1"/>
  <c r="D151" i="1"/>
  <c r="D152" i="1"/>
  <c r="D153" i="1"/>
  <c r="D154" i="1"/>
  <c r="D155" i="1"/>
  <c r="D145" i="1"/>
  <c r="E121" i="1"/>
  <c r="E122" i="1"/>
  <c r="E123" i="1"/>
  <c r="E124" i="1"/>
  <c r="E125" i="1"/>
  <c r="E126" i="1"/>
  <c r="E127" i="1"/>
  <c r="E128" i="1"/>
  <c r="E129" i="1"/>
  <c r="E130" i="1"/>
  <c r="E131" i="1"/>
  <c r="U141" i="1"/>
  <c r="S141" i="1"/>
  <c r="Q141" i="1"/>
  <c r="O141" i="1"/>
  <c r="M141" i="1"/>
  <c r="K141" i="1"/>
  <c r="I141" i="1"/>
  <c r="G141" i="1"/>
  <c r="E141" i="1"/>
  <c r="U140" i="1"/>
  <c r="S140" i="1"/>
  <c r="Q140" i="1"/>
  <c r="O140" i="1"/>
  <c r="M140" i="1"/>
  <c r="K140" i="1"/>
  <c r="I140" i="1"/>
  <c r="G140" i="1"/>
  <c r="E140" i="1"/>
  <c r="U139" i="1"/>
  <c r="S139" i="1"/>
  <c r="Q139" i="1"/>
  <c r="O139" i="1"/>
  <c r="M139" i="1"/>
  <c r="K139" i="1"/>
  <c r="I139" i="1"/>
  <c r="G139" i="1"/>
  <c r="E139" i="1"/>
  <c r="U138" i="1"/>
  <c r="S138" i="1"/>
  <c r="Q138" i="1"/>
  <c r="O138" i="1"/>
  <c r="M138" i="1"/>
  <c r="K138" i="1"/>
  <c r="I138" i="1"/>
  <c r="G138" i="1"/>
  <c r="E138" i="1"/>
  <c r="U137" i="1"/>
  <c r="S137" i="1"/>
  <c r="Q137" i="1"/>
  <c r="O137" i="1"/>
  <c r="M137" i="1"/>
  <c r="K137" i="1"/>
  <c r="I137" i="1"/>
  <c r="G137" i="1"/>
  <c r="E137" i="1"/>
  <c r="U136" i="1"/>
  <c r="S136" i="1"/>
  <c r="Q136" i="1"/>
  <c r="O136" i="1"/>
  <c r="M136" i="1"/>
  <c r="K136" i="1"/>
  <c r="I136" i="1"/>
  <c r="G136" i="1"/>
  <c r="E136" i="1"/>
  <c r="U135" i="1"/>
  <c r="S135" i="1"/>
  <c r="Q135" i="1"/>
  <c r="O135" i="1"/>
  <c r="M135" i="1"/>
  <c r="K135" i="1"/>
  <c r="I135" i="1"/>
  <c r="G135" i="1"/>
  <c r="E135" i="1"/>
  <c r="U134" i="1"/>
  <c r="S134" i="1"/>
  <c r="Q134" i="1"/>
  <c r="O134" i="1"/>
  <c r="M134" i="1"/>
  <c r="K134" i="1"/>
  <c r="I134" i="1"/>
  <c r="G134" i="1"/>
  <c r="E134" i="1"/>
  <c r="U133" i="1"/>
  <c r="S133" i="1"/>
  <c r="Q133" i="1"/>
  <c r="O133" i="1"/>
  <c r="M133" i="1"/>
  <c r="K133" i="1"/>
  <c r="I133" i="1"/>
  <c r="G133" i="1"/>
  <c r="E133" i="1"/>
  <c r="U132" i="1"/>
  <c r="S132" i="1"/>
  <c r="Q132" i="1"/>
  <c r="O132" i="1"/>
  <c r="M132" i="1"/>
  <c r="K132" i="1"/>
  <c r="I132" i="1"/>
  <c r="G132" i="1"/>
  <c r="E132" i="1"/>
  <c r="U131" i="1"/>
  <c r="S131" i="1"/>
  <c r="Q131" i="1"/>
  <c r="O131" i="1"/>
  <c r="M131" i="1"/>
  <c r="K131" i="1"/>
  <c r="I131" i="1"/>
  <c r="G131" i="1"/>
  <c r="U130" i="1"/>
  <c r="S130" i="1"/>
  <c r="Q130" i="1"/>
  <c r="O130" i="1"/>
  <c r="M130" i="1"/>
  <c r="K130" i="1"/>
  <c r="I130" i="1"/>
  <c r="G130" i="1"/>
  <c r="U129" i="1"/>
  <c r="S129" i="1"/>
  <c r="Q129" i="1"/>
  <c r="O129" i="1"/>
  <c r="M129" i="1"/>
  <c r="K129" i="1"/>
  <c r="I129" i="1"/>
  <c r="G129" i="1"/>
  <c r="U128" i="1"/>
  <c r="S128" i="1"/>
  <c r="Q128" i="1"/>
  <c r="O128" i="1"/>
  <c r="M128" i="1"/>
  <c r="K128" i="1"/>
  <c r="I128" i="1"/>
  <c r="G128" i="1"/>
  <c r="U127" i="1"/>
  <c r="S127" i="1"/>
  <c r="Q127" i="1"/>
  <c r="O127" i="1"/>
  <c r="M127" i="1"/>
  <c r="K127" i="1"/>
  <c r="I127" i="1"/>
  <c r="G127" i="1"/>
  <c r="U126" i="1"/>
  <c r="S126" i="1"/>
  <c r="Q126" i="1"/>
  <c r="O126" i="1"/>
  <c r="M126" i="1"/>
  <c r="K126" i="1"/>
  <c r="I126" i="1"/>
  <c r="G126" i="1"/>
  <c r="U125" i="1"/>
  <c r="S125" i="1"/>
  <c r="Q125" i="1"/>
  <c r="O125" i="1"/>
  <c r="M125" i="1"/>
  <c r="K125" i="1"/>
  <c r="I125" i="1"/>
  <c r="G125" i="1"/>
  <c r="U124" i="1"/>
  <c r="S124" i="1"/>
  <c r="Q124" i="1"/>
  <c r="O124" i="1"/>
  <c r="M124" i="1"/>
  <c r="K124" i="1"/>
  <c r="I124" i="1"/>
  <c r="G124" i="1"/>
  <c r="U123" i="1"/>
  <c r="S123" i="1"/>
  <c r="Q123" i="1"/>
  <c r="O123" i="1"/>
  <c r="M123" i="1"/>
  <c r="K123" i="1"/>
  <c r="I123" i="1"/>
  <c r="G123" i="1"/>
  <c r="U122" i="1"/>
  <c r="S122" i="1"/>
  <c r="Q122" i="1"/>
  <c r="O122" i="1"/>
  <c r="M122" i="1"/>
  <c r="K122" i="1"/>
  <c r="I122" i="1"/>
  <c r="G122" i="1"/>
  <c r="U121" i="1"/>
  <c r="S121" i="1"/>
  <c r="Q121" i="1"/>
  <c r="O121" i="1"/>
  <c r="M121" i="1"/>
  <c r="K121" i="1"/>
  <c r="I121" i="1"/>
  <c r="G121" i="1"/>
  <c r="S61" i="1"/>
  <c r="S62" i="1" s="1"/>
  <c r="S63" i="1" s="1"/>
  <c r="S64" i="1" s="1"/>
  <c r="S65" i="1" s="1"/>
  <c r="S66" i="1" s="1"/>
  <c r="S67" i="1" s="1"/>
  <c r="S68" i="1" s="1"/>
  <c r="S69" i="1" s="1"/>
  <c r="S70" i="1" s="1"/>
  <c r="T61" i="1"/>
  <c r="T62" i="1" s="1"/>
  <c r="T63" i="1" s="1"/>
  <c r="T64" i="1" s="1"/>
  <c r="T65" i="1" s="1"/>
  <c r="T66" i="1" s="1"/>
  <c r="T67" i="1" s="1"/>
  <c r="T68" i="1" s="1"/>
  <c r="T69" i="1" s="1"/>
  <c r="T70" i="1" s="1"/>
  <c r="Q61" i="1"/>
  <c r="Q62" i="1" s="1"/>
  <c r="Q63" i="1" s="1"/>
  <c r="Q64" i="1" s="1"/>
  <c r="Q65" i="1" s="1"/>
  <c r="Q66" i="1" s="1"/>
  <c r="Q67" i="1" s="1"/>
  <c r="Q68" i="1" s="1"/>
  <c r="Q69" i="1" s="1"/>
  <c r="Q70" i="1" s="1"/>
  <c r="R61" i="1"/>
  <c r="R62" i="1" s="1"/>
  <c r="R63" i="1" s="1"/>
  <c r="R64" i="1" s="1"/>
  <c r="R65" i="1" s="1"/>
  <c r="R66" i="1" s="1"/>
  <c r="R67" i="1" s="1"/>
  <c r="R68" i="1" s="1"/>
  <c r="R69" i="1" s="1"/>
  <c r="R70" i="1" s="1"/>
  <c r="H75" i="1"/>
  <c r="E15" i="1"/>
  <c r="E24" i="1" s="1"/>
  <c r="D104" i="1"/>
  <c r="D105" i="1" s="1"/>
  <c r="D106" i="1" s="1"/>
  <c r="D107" i="1" s="1"/>
  <c r="D108" i="1" s="1"/>
  <c r="D109" i="1" s="1"/>
  <c r="D110" i="1" s="1"/>
  <c r="D111" i="1" s="1"/>
  <c r="D112" i="1" s="1"/>
  <c r="D113" i="1" s="1"/>
  <c r="D114" i="1" s="1"/>
  <c r="D91" i="1"/>
  <c r="D92" i="1" s="1"/>
  <c r="D93" i="1" s="1"/>
  <c r="D94" i="1" s="1"/>
  <c r="D95" i="1" s="1"/>
  <c r="D96" i="1" s="1"/>
  <c r="D97" i="1" s="1"/>
  <c r="D98" i="1" s="1"/>
  <c r="D99" i="1" s="1"/>
  <c r="D100" i="1" s="1"/>
  <c r="D101" i="1" s="1"/>
  <c r="D76" i="1"/>
  <c r="D77" i="1" s="1"/>
  <c r="D78" i="1" s="1"/>
  <c r="D79" i="1" s="1"/>
  <c r="D80" i="1" s="1"/>
  <c r="D81" i="1" s="1"/>
  <c r="D82" i="1" s="1"/>
  <c r="D83" i="1" s="1"/>
  <c r="D84" i="1" s="1"/>
  <c r="D85" i="1" s="1"/>
  <c r="F61" i="1"/>
  <c r="F62" i="1" s="1"/>
  <c r="F63" i="1" s="1"/>
  <c r="F64" i="1" s="1"/>
  <c r="F65" i="1" s="1"/>
  <c r="F66" i="1" s="1"/>
  <c r="F67" i="1" s="1"/>
  <c r="F68" i="1" s="1"/>
  <c r="F69" i="1" s="1"/>
  <c r="F70" i="1" s="1"/>
  <c r="G51" i="1"/>
  <c r="G52" i="1" s="1"/>
  <c r="G53" i="1" s="1"/>
  <c r="G54" i="1" s="1"/>
  <c r="G55" i="1" s="1"/>
  <c r="G56" i="1" s="1"/>
  <c r="G57" i="1" s="1"/>
  <c r="G58" i="1" s="1"/>
  <c r="G59" i="1" s="1"/>
  <c r="G60" i="1" s="1"/>
  <c r="G61" i="1" s="1"/>
  <c r="G62" i="1" s="1"/>
  <c r="G63" i="1" s="1"/>
  <c r="G64" i="1" s="1"/>
  <c r="G65" i="1" s="1"/>
  <c r="G66" i="1" s="1"/>
  <c r="G67" i="1" s="1"/>
  <c r="G68" i="1" s="1"/>
  <c r="G69" i="1" s="1"/>
  <c r="G70" i="1" s="1"/>
  <c r="E26" i="1" l="1"/>
  <c r="E28" i="1" s="1"/>
  <c r="E25" i="1"/>
  <c r="E23" i="1"/>
  <c r="F83" i="1"/>
  <c r="T90" i="1" s="1"/>
  <c r="T91" i="1" s="1"/>
  <c r="F79" i="1"/>
  <c r="L90" i="1" s="1"/>
  <c r="L91" i="1" s="1"/>
  <c r="F81" i="1"/>
  <c r="F78" i="1"/>
  <c r="F80" i="1"/>
  <c r="F77" i="1"/>
  <c r="G77" i="1" s="1"/>
  <c r="F82" i="1"/>
  <c r="F76" i="1"/>
  <c r="G76" i="1" s="1"/>
  <c r="F75" i="1"/>
  <c r="G75" i="1" s="1"/>
  <c r="F85" i="1"/>
  <c r="G85" i="1" s="1"/>
  <c r="F84" i="1"/>
  <c r="G84" i="1" s="1"/>
  <c r="E27" i="1" l="1"/>
  <c r="E29" i="1"/>
  <c r="F29" i="1" s="1"/>
  <c r="E83" i="1"/>
  <c r="H83" i="1" s="1"/>
  <c r="G83" i="1"/>
  <c r="S103" i="1" s="1"/>
  <c r="S104" i="1" s="1"/>
  <c r="R90" i="1"/>
  <c r="R91" i="1" s="1"/>
  <c r="G82" i="1"/>
  <c r="J90" i="1"/>
  <c r="J91" i="1" s="1"/>
  <c r="G78" i="1"/>
  <c r="E80" i="1"/>
  <c r="H80" i="1" s="1"/>
  <c r="G80" i="1"/>
  <c r="E81" i="1"/>
  <c r="H81" i="1" s="1"/>
  <c r="G81" i="1"/>
  <c r="E79" i="1"/>
  <c r="G79" i="1"/>
  <c r="H90" i="1"/>
  <c r="H91" i="1" s="1"/>
  <c r="E77" i="1"/>
  <c r="H77" i="1" s="1"/>
  <c r="E82" i="1"/>
  <c r="E78" i="1"/>
  <c r="N90" i="1"/>
  <c r="N91" i="1" s="1"/>
  <c r="P90" i="1"/>
  <c r="P91" i="1" s="1"/>
  <c r="E103" i="1"/>
  <c r="E104" i="1" s="1"/>
  <c r="E76" i="1"/>
  <c r="H76" i="1" s="1"/>
  <c r="F90" i="1"/>
  <c r="F91" i="1" s="1"/>
  <c r="G103" i="1"/>
  <c r="G104" i="1" s="1"/>
  <c r="E84" i="1"/>
  <c r="H84" i="1" s="1"/>
  <c r="V90" i="1"/>
  <c r="V91" i="1" s="1"/>
  <c r="E85" i="1"/>
  <c r="H85" i="1" s="1"/>
  <c r="X90" i="1"/>
  <c r="X91" i="1" s="1"/>
  <c r="F97" i="1" l="1"/>
  <c r="S90" i="1"/>
  <c r="S92" i="1" s="1"/>
  <c r="O90" i="1"/>
  <c r="O94" i="1" s="1"/>
  <c r="K90" i="1"/>
  <c r="K99" i="1" s="1"/>
  <c r="H79" i="1"/>
  <c r="F95" i="1" s="1"/>
  <c r="I90" i="1"/>
  <c r="I93" i="1" s="1"/>
  <c r="H78" i="1"/>
  <c r="F94" i="1" s="1"/>
  <c r="Q90" i="1"/>
  <c r="Q101" i="1" s="1"/>
  <c r="H82" i="1"/>
  <c r="R98" i="1" s="1"/>
  <c r="H96" i="1"/>
  <c r="F96" i="1"/>
  <c r="M90" i="1"/>
  <c r="M92" i="1" s="1"/>
  <c r="N103" i="1"/>
  <c r="N114" i="1" s="1"/>
  <c r="R96" i="1"/>
  <c r="L96" i="1"/>
  <c r="N96" i="1"/>
  <c r="K103" i="1"/>
  <c r="K104" i="1" s="1"/>
  <c r="F99" i="1"/>
  <c r="T96" i="1"/>
  <c r="J96" i="1"/>
  <c r="F93" i="1"/>
  <c r="M103" i="1"/>
  <c r="M104" i="1" s="1"/>
  <c r="I103" i="1"/>
  <c r="I108" i="1" s="1"/>
  <c r="Q103" i="1"/>
  <c r="Q104" i="1" s="1"/>
  <c r="J93" i="1"/>
  <c r="O103" i="1"/>
  <c r="O104" i="1" s="1"/>
  <c r="R93" i="1"/>
  <c r="L93" i="1"/>
  <c r="G90" i="1"/>
  <c r="G92" i="1" s="1"/>
  <c r="H93" i="1"/>
  <c r="T93" i="1"/>
  <c r="H103" i="1"/>
  <c r="H114" i="1" s="1"/>
  <c r="N93" i="1"/>
  <c r="X96" i="1"/>
  <c r="S111" i="1"/>
  <c r="P96" i="1"/>
  <c r="P93" i="1"/>
  <c r="G107" i="1"/>
  <c r="S108" i="1"/>
  <c r="S99" i="1"/>
  <c r="G109" i="1"/>
  <c r="S98" i="1"/>
  <c r="S94" i="1"/>
  <c r="G112" i="1"/>
  <c r="S95" i="1"/>
  <c r="S97" i="1"/>
  <c r="G106" i="1"/>
  <c r="S110" i="1"/>
  <c r="V93" i="1"/>
  <c r="S107" i="1"/>
  <c r="G111" i="1"/>
  <c r="S91" i="1"/>
  <c r="X97" i="1"/>
  <c r="P97" i="1"/>
  <c r="N97" i="1"/>
  <c r="T97" i="1"/>
  <c r="H97" i="1"/>
  <c r="L97" i="1"/>
  <c r="R97" i="1"/>
  <c r="V97" i="1"/>
  <c r="J97" i="1"/>
  <c r="P103" i="1"/>
  <c r="L99" i="1"/>
  <c r="T99" i="1"/>
  <c r="N99" i="1"/>
  <c r="X99" i="1"/>
  <c r="R99" i="1"/>
  <c r="T103" i="1"/>
  <c r="J99" i="1"/>
  <c r="V99" i="1"/>
  <c r="H99" i="1"/>
  <c r="P99" i="1"/>
  <c r="E107" i="1"/>
  <c r="E90" i="1"/>
  <c r="E97" i="1" s="1"/>
  <c r="G105" i="1"/>
  <c r="E105" i="1"/>
  <c r="S105" i="1"/>
  <c r="F92" i="1"/>
  <c r="U103" i="1"/>
  <c r="U105" i="1" s="1"/>
  <c r="G113" i="1"/>
  <c r="E113" i="1"/>
  <c r="S113" i="1"/>
  <c r="F100" i="1"/>
  <c r="U90" i="1"/>
  <c r="U101" i="1" s="1"/>
  <c r="G114" i="1"/>
  <c r="E114" i="1"/>
  <c r="W90" i="1"/>
  <c r="W100" i="1" s="1"/>
  <c r="S114" i="1"/>
  <c r="F101" i="1"/>
  <c r="S106" i="1"/>
  <c r="S112" i="1"/>
  <c r="E110" i="1"/>
  <c r="E111" i="1"/>
  <c r="G110" i="1"/>
  <c r="E108" i="1"/>
  <c r="E112" i="1"/>
  <c r="V96" i="1"/>
  <c r="X93" i="1"/>
  <c r="E106" i="1"/>
  <c r="G108" i="1"/>
  <c r="E109" i="1"/>
  <c r="S96" i="1"/>
  <c r="W103" i="1"/>
  <c r="S109" i="1"/>
  <c r="K95" i="1" l="1"/>
  <c r="S93" i="1"/>
  <c r="S100" i="1"/>
  <c r="K91" i="1"/>
  <c r="L95" i="1"/>
  <c r="P95" i="1"/>
  <c r="L103" i="1"/>
  <c r="L111" i="1" s="1"/>
  <c r="V95" i="1"/>
  <c r="H95" i="1"/>
  <c r="S101" i="1"/>
  <c r="I95" i="1"/>
  <c r="K100" i="1"/>
  <c r="K101" i="1"/>
  <c r="K93" i="1"/>
  <c r="K92" i="1"/>
  <c r="I101" i="1"/>
  <c r="K97" i="1"/>
  <c r="K94" i="1"/>
  <c r="R95" i="1"/>
  <c r="I100" i="1"/>
  <c r="N95" i="1"/>
  <c r="I94" i="1"/>
  <c r="T95" i="1"/>
  <c r="K96" i="1"/>
  <c r="O93" i="1"/>
  <c r="O99" i="1"/>
  <c r="O100" i="1"/>
  <c r="O91" i="1"/>
  <c r="O98" i="1"/>
  <c r="O97" i="1"/>
  <c r="O95" i="1"/>
  <c r="O101" i="1"/>
  <c r="O92" i="1"/>
  <c r="O96" i="1"/>
  <c r="Q111" i="1"/>
  <c r="I98" i="1"/>
  <c r="T98" i="1"/>
  <c r="Q93" i="1"/>
  <c r="I99" i="1"/>
  <c r="M97" i="1"/>
  <c r="M98" i="1"/>
  <c r="Q99" i="1"/>
  <c r="J95" i="1"/>
  <c r="M101" i="1"/>
  <c r="M94" i="1"/>
  <c r="Q92" i="1"/>
  <c r="Q96" i="1"/>
  <c r="Q94" i="1"/>
  <c r="I92" i="1"/>
  <c r="Q100" i="1"/>
  <c r="I91" i="1"/>
  <c r="I97" i="1"/>
  <c r="X95" i="1"/>
  <c r="I96" i="1"/>
  <c r="M100" i="1"/>
  <c r="K98" i="1"/>
  <c r="I113" i="1"/>
  <c r="Q91" i="1"/>
  <c r="N107" i="1"/>
  <c r="H98" i="1"/>
  <c r="M91" i="1"/>
  <c r="K105" i="1"/>
  <c r="J98" i="1"/>
  <c r="N106" i="1"/>
  <c r="N110" i="1"/>
  <c r="M93" i="1"/>
  <c r="Q95" i="1"/>
  <c r="Q97" i="1"/>
  <c r="X98" i="1"/>
  <c r="N98" i="1"/>
  <c r="N109" i="1"/>
  <c r="N105" i="1"/>
  <c r="E98" i="1"/>
  <c r="Q98" i="1"/>
  <c r="F98" i="1"/>
  <c r="P98" i="1"/>
  <c r="M95" i="1"/>
  <c r="N104" i="1"/>
  <c r="M107" i="1"/>
  <c r="M111" i="1"/>
  <c r="N112" i="1"/>
  <c r="M112" i="1"/>
  <c r="M96" i="1"/>
  <c r="M108" i="1"/>
  <c r="M106" i="1"/>
  <c r="M109" i="1"/>
  <c r="M105" i="1"/>
  <c r="M110" i="1"/>
  <c r="K114" i="1"/>
  <c r="M99" i="1"/>
  <c r="M113" i="1"/>
  <c r="M114" i="1"/>
  <c r="N113" i="1"/>
  <c r="Q106" i="1"/>
  <c r="I110" i="1"/>
  <c r="E94" i="1"/>
  <c r="E96" i="1"/>
  <c r="E95" i="1"/>
  <c r="K110" i="1"/>
  <c r="K111" i="1"/>
  <c r="I106" i="1"/>
  <c r="K112" i="1"/>
  <c r="K109" i="1"/>
  <c r="Q109" i="1"/>
  <c r="N108" i="1"/>
  <c r="K108" i="1"/>
  <c r="E99" i="1"/>
  <c r="E100" i="1"/>
  <c r="E92" i="1"/>
  <c r="E91" i="1"/>
  <c r="E101" i="1"/>
  <c r="E93" i="1"/>
  <c r="K107" i="1"/>
  <c r="G97" i="1"/>
  <c r="G98" i="1"/>
  <c r="K113" i="1"/>
  <c r="K106" i="1"/>
  <c r="N111" i="1"/>
  <c r="O112" i="1"/>
  <c r="I112" i="1"/>
  <c r="Q110" i="1"/>
  <c r="I105" i="1"/>
  <c r="H107" i="1"/>
  <c r="G95" i="1"/>
  <c r="G94" i="1"/>
  <c r="G100" i="1"/>
  <c r="G96" i="1"/>
  <c r="I111" i="1"/>
  <c r="H106" i="1"/>
  <c r="G91" i="1"/>
  <c r="G99" i="1"/>
  <c r="G101" i="1"/>
  <c r="I107" i="1"/>
  <c r="I104" i="1"/>
  <c r="O109" i="1"/>
  <c r="O107" i="1"/>
  <c r="O108" i="1"/>
  <c r="O110" i="1"/>
  <c r="H113" i="1"/>
  <c r="O113" i="1"/>
  <c r="H104" i="1"/>
  <c r="Q114" i="1"/>
  <c r="O105" i="1"/>
  <c r="V94" i="1"/>
  <c r="L98" i="1"/>
  <c r="I114" i="1"/>
  <c r="I109" i="1"/>
  <c r="Q113" i="1"/>
  <c r="Q107" i="1"/>
  <c r="O111" i="1"/>
  <c r="Q108" i="1"/>
  <c r="G93" i="1"/>
  <c r="Q105" i="1"/>
  <c r="O106" i="1"/>
  <c r="R103" i="1"/>
  <c r="R110" i="1" s="1"/>
  <c r="V98" i="1"/>
  <c r="O114" i="1"/>
  <c r="Q112" i="1"/>
  <c r="H105" i="1"/>
  <c r="H112" i="1"/>
  <c r="H109" i="1"/>
  <c r="H111" i="1"/>
  <c r="H108" i="1"/>
  <c r="H94" i="1"/>
  <c r="H110" i="1"/>
  <c r="R94" i="1"/>
  <c r="L94" i="1"/>
  <c r="J103" i="1"/>
  <c r="J110" i="1" s="1"/>
  <c r="N94" i="1"/>
  <c r="T94" i="1"/>
  <c r="X94" i="1"/>
  <c r="P94" i="1"/>
  <c r="J94" i="1"/>
  <c r="W101" i="1"/>
  <c r="W91" i="1"/>
  <c r="W104" i="1"/>
  <c r="W108" i="1"/>
  <c r="W111" i="1"/>
  <c r="W110" i="1"/>
  <c r="W109" i="1"/>
  <c r="W107" i="1"/>
  <c r="W106" i="1"/>
  <c r="W112" i="1"/>
  <c r="U96" i="1"/>
  <c r="U99" i="1"/>
  <c r="U97" i="1"/>
  <c r="U95" i="1"/>
  <c r="U93" i="1"/>
  <c r="U94" i="1"/>
  <c r="U92" i="1"/>
  <c r="U98" i="1"/>
  <c r="L109" i="1"/>
  <c r="W105" i="1"/>
  <c r="R101" i="1"/>
  <c r="P101" i="1"/>
  <c r="X101" i="1"/>
  <c r="J101" i="1"/>
  <c r="X103" i="1"/>
  <c r="L101" i="1"/>
  <c r="V101" i="1"/>
  <c r="N101" i="1"/>
  <c r="T101" i="1"/>
  <c r="H101" i="1"/>
  <c r="P110" i="1"/>
  <c r="P112" i="1"/>
  <c r="P109" i="1"/>
  <c r="P108" i="1"/>
  <c r="P107" i="1"/>
  <c r="P111" i="1"/>
  <c r="P106" i="1"/>
  <c r="P104" i="1"/>
  <c r="P105" i="1"/>
  <c r="P114" i="1"/>
  <c r="P113" i="1"/>
  <c r="W114" i="1"/>
  <c r="U91" i="1"/>
  <c r="W99" i="1"/>
  <c r="W98" i="1"/>
  <c r="W93" i="1"/>
  <c r="W95" i="1"/>
  <c r="W96" i="1"/>
  <c r="W92" i="1"/>
  <c r="W94" i="1"/>
  <c r="W97" i="1"/>
  <c r="U100" i="1"/>
  <c r="T111" i="1"/>
  <c r="T106" i="1"/>
  <c r="T107" i="1"/>
  <c r="T112" i="1"/>
  <c r="T109" i="1"/>
  <c r="T110" i="1"/>
  <c r="T108" i="1"/>
  <c r="T113" i="1"/>
  <c r="T104" i="1"/>
  <c r="T114" i="1"/>
  <c r="T105" i="1"/>
  <c r="X100" i="1"/>
  <c r="L100" i="1"/>
  <c r="N100" i="1"/>
  <c r="J100" i="1"/>
  <c r="R100" i="1"/>
  <c r="V100" i="1"/>
  <c r="V103" i="1"/>
  <c r="H100" i="1"/>
  <c r="P100" i="1"/>
  <c r="T100" i="1"/>
  <c r="U104" i="1"/>
  <c r="U112" i="1"/>
  <c r="U107" i="1"/>
  <c r="U111" i="1"/>
  <c r="U106" i="1"/>
  <c r="U110" i="1"/>
  <c r="U108" i="1"/>
  <c r="U109" i="1"/>
  <c r="U113" i="1"/>
  <c r="U114" i="1"/>
  <c r="W113" i="1"/>
  <c r="N92" i="1"/>
  <c r="X92" i="1"/>
  <c r="J92" i="1"/>
  <c r="R92" i="1"/>
  <c r="L92" i="1"/>
  <c r="V92" i="1"/>
  <c r="P92" i="1"/>
  <c r="T92" i="1"/>
  <c r="F103" i="1"/>
  <c r="H92" i="1"/>
  <c r="L110" i="1" l="1"/>
  <c r="L108" i="1"/>
  <c r="L107" i="1"/>
  <c r="L104" i="1"/>
  <c r="L112" i="1"/>
  <c r="L113" i="1"/>
  <c r="L114" i="1"/>
  <c r="L105" i="1"/>
  <c r="L106" i="1"/>
  <c r="R113" i="1"/>
  <c r="R114" i="1"/>
  <c r="R105" i="1"/>
  <c r="R107" i="1"/>
  <c r="R106" i="1"/>
  <c r="R108" i="1"/>
  <c r="R109" i="1"/>
  <c r="R112" i="1"/>
  <c r="R111" i="1"/>
  <c r="R104" i="1"/>
  <c r="J105" i="1"/>
  <c r="J114" i="1"/>
  <c r="J113" i="1"/>
  <c r="J111" i="1"/>
  <c r="J106" i="1"/>
  <c r="J108" i="1"/>
  <c r="J104" i="1"/>
  <c r="J109" i="1"/>
  <c r="J107" i="1"/>
  <c r="J112" i="1"/>
  <c r="F106" i="1"/>
  <c r="F109" i="1"/>
  <c r="F111" i="1"/>
  <c r="F108" i="1"/>
  <c r="F110" i="1"/>
  <c r="F107" i="1"/>
  <c r="F112" i="1"/>
  <c r="F113" i="1"/>
  <c r="F104" i="1"/>
  <c r="F114" i="1"/>
  <c r="F105" i="1"/>
  <c r="V111" i="1"/>
  <c r="V110" i="1"/>
  <c r="V109" i="1"/>
  <c r="V107" i="1"/>
  <c r="V108" i="1"/>
  <c r="V112" i="1"/>
  <c r="V106" i="1"/>
  <c r="V114" i="1"/>
  <c r="V104" i="1"/>
  <c r="V105" i="1"/>
  <c r="V113" i="1"/>
  <c r="X107" i="1"/>
  <c r="X106" i="1"/>
  <c r="X110" i="1"/>
  <c r="X108" i="1"/>
  <c r="X109" i="1"/>
  <c r="X111" i="1"/>
  <c r="X112" i="1"/>
  <c r="X114" i="1"/>
  <c r="X105" i="1"/>
  <c r="X104" i="1"/>
  <c r="X113" i="1"/>
</calcChain>
</file>

<file path=xl/sharedStrings.xml><?xml version="1.0" encoding="utf-8"?>
<sst xmlns="http://schemas.openxmlformats.org/spreadsheetml/2006/main" count="142" uniqueCount="87">
  <si>
    <t>t</t>
  </si>
  <si>
    <t>x</t>
  </si>
  <si>
    <t>x'</t>
  </si>
  <si>
    <t>t'</t>
  </si>
  <si>
    <t>y</t>
  </si>
  <si>
    <t>proper time</t>
  </si>
  <si>
    <t>Horizontal (space) axis</t>
  </si>
  <si>
    <t>Vertical (time) axis</t>
  </si>
  <si>
    <t>Light axes (v = +/-c)</t>
  </si>
  <si>
    <t>"Moving"reference frame:</t>
  </si>
  <si>
    <t>"Moving" axes</t>
  </si>
  <si>
    <t>A</t>
  </si>
  <si>
    <t>B</t>
  </si>
  <si>
    <t>Inputs</t>
  </si>
  <si>
    <t>AB vector</t>
  </si>
  <si>
    <t>spacetime interval</t>
  </si>
  <si>
    <t>proper distance</t>
  </si>
  <si>
    <t>velocity ratio</t>
  </si>
  <si>
    <t>Observer</t>
  </si>
  <si>
    <t>Observer'</t>
  </si>
  <si>
    <t>Lorentz factor</t>
  </si>
  <si>
    <t>Light cone axes (departing from A)</t>
  </si>
  <si>
    <r>
      <t>A </t>
    </r>
    <r>
      <rPr>
        <b/>
        <sz val="14"/>
        <color rgb="FF202122"/>
        <rFont val="Calibri"/>
        <family val="2"/>
        <scheme val="minor"/>
      </rPr>
      <t>spacetime diagram</t>
    </r>
    <r>
      <rPr>
        <sz val="14"/>
        <color rgb="FF202122"/>
        <rFont val="Calibri"/>
        <family val="2"/>
        <scheme val="minor"/>
      </rPr>
      <t> is a graphical illustration of locations in space at various times, especially in the </t>
    </r>
    <r>
      <rPr>
        <sz val="14"/>
        <color rgb="FF795CB2"/>
        <rFont val="Calibri"/>
        <family val="2"/>
        <scheme val="minor"/>
      </rPr>
      <t>special theory of relativity</t>
    </r>
    <r>
      <rPr>
        <sz val="14"/>
        <color rgb="FF202122"/>
        <rFont val="Calibri"/>
        <family val="2"/>
        <scheme val="minor"/>
      </rPr>
      <t>. Spacetime diagrams can show the geometry underlying phenomena like </t>
    </r>
    <r>
      <rPr>
        <sz val="14"/>
        <color rgb="FF795CB2"/>
        <rFont val="Calibri"/>
        <family val="2"/>
        <scheme val="minor"/>
      </rPr>
      <t>time dilation</t>
    </r>
    <r>
      <rPr>
        <sz val="14"/>
        <color rgb="FF202122"/>
        <rFont val="Calibri"/>
        <family val="2"/>
        <scheme val="minor"/>
      </rPr>
      <t> and </t>
    </r>
    <r>
      <rPr>
        <sz val="14"/>
        <color rgb="FF795CB2"/>
        <rFont val="Calibri"/>
        <family val="2"/>
        <scheme val="minor"/>
      </rPr>
      <t>length contraction</t>
    </r>
    <r>
      <rPr>
        <sz val="14"/>
        <color rgb="FF202122"/>
        <rFont val="Calibri"/>
        <family val="2"/>
        <scheme val="minor"/>
      </rPr>
      <t> without mathematical equations.</t>
    </r>
  </si>
  <si>
    <r>
      <t>The history of an object's location through time traces out a line or curve on a spacetime diagram, referred to as the object's </t>
    </r>
    <r>
      <rPr>
        <sz val="14"/>
        <color rgb="FF795CB2"/>
        <rFont val="Calibri"/>
        <family val="2"/>
        <scheme val="minor"/>
      </rPr>
      <t>world line</t>
    </r>
    <r>
      <rPr>
        <sz val="14"/>
        <color rgb="FF202122"/>
        <rFont val="Calibri"/>
        <family val="2"/>
        <scheme val="minor"/>
      </rPr>
      <t>. Each point in a spacetime diagram represents a unique position in space and time and is referred to as an </t>
    </r>
    <r>
      <rPr>
        <sz val="14"/>
        <color rgb="FF795CB2"/>
        <rFont val="Calibri"/>
        <family val="2"/>
        <scheme val="minor"/>
      </rPr>
      <t>event</t>
    </r>
    <r>
      <rPr>
        <sz val="14"/>
        <color rgb="FF202122"/>
        <rFont val="Calibri"/>
        <family val="2"/>
        <scheme val="minor"/>
      </rPr>
      <t>.</t>
    </r>
  </si>
  <si>
    <r>
      <rPr>
        <b/>
        <u/>
        <sz val="12"/>
        <color rgb="FF0C0D0E"/>
        <rFont val="Calibri"/>
        <family val="2"/>
        <scheme val="minor"/>
      </rPr>
      <t>time-like</t>
    </r>
    <r>
      <rPr>
        <sz val="12"/>
        <color rgb="FF0C0D0E"/>
        <rFont val="Calibri"/>
        <family val="2"/>
        <scheme val="minor"/>
      </rPr>
      <t>: if fast enough, an observer can be at Event A </t>
    </r>
    <r>
      <rPr>
        <b/>
        <sz val="12"/>
        <color rgb="FF0C0D0E"/>
        <rFont val="Calibri"/>
        <family val="2"/>
        <scheme val="minor"/>
      </rPr>
      <t>and</t>
    </r>
    <r>
      <rPr>
        <sz val="12"/>
        <color rgb="FF0C0D0E"/>
        <rFont val="Calibri"/>
        <family val="2"/>
        <scheme val="minor"/>
      </rPr>
      <t xml:space="preserve"> afterwards at Event B (a "matter of </t>
    </r>
    <r>
      <rPr>
        <b/>
        <sz val="12"/>
        <color rgb="FF0C0D0E"/>
        <rFont val="Calibri"/>
        <family val="2"/>
        <scheme val="minor"/>
      </rPr>
      <t>time</t>
    </r>
    <r>
      <rPr>
        <sz val="12"/>
        <color rgb="FF0C0D0E"/>
        <rFont val="Calibri"/>
        <family val="2"/>
        <scheme val="minor"/>
      </rPr>
      <t>").</t>
    </r>
  </si>
  <si>
    <r>
      <rPr>
        <b/>
        <u/>
        <sz val="12"/>
        <color rgb="FF0C0D0E"/>
        <rFont val="Calibri"/>
        <family val="2"/>
        <scheme val="minor"/>
      </rPr>
      <t>space-like</t>
    </r>
    <r>
      <rPr>
        <sz val="12"/>
        <color rgb="FF0C0D0E"/>
        <rFont val="Calibri"/>
        <family val="2"/>
        <scheme val="minor"/>
      </rPr>
      <t xml:space="preserve">: the two events are too far apart (in </t>
    </r>
    <r>
      <rPr>
        <b/>
        <sz val="12"/>
        <color rgb="FF0C0D0E"/>
        <rFont val="Calibri"/>
        <family val="2"/>
        <scheme val="minor"/>
      </rPr>
      <t>space</t>
    </r>
    <r>
      <rPr>
        <sz val="12"/>
        <color rgb="FF0C0D0E"/>
        <rFont val="Calibri"/>
        <family val="2"/>
        <scheme val="minor"/>
      </rPr>
      <t>), that an observer cannot see both of them together (Event B will have happened before arrival, having left Event A).</t>
    </r>
  </si>
  <si>
    <r>
      <rPr>
        <b/>
        <u/>
        <sz val="12"/>
        <color rgb="FF0C0D0E"/>
        <rFont val="Calibri"/>
        <family val="2"/>
        <scheme val="minor"/>
      </rPr>
      <t>light-like</t>
    </r>
    <r>
      <rPr>
        <sz val="12"/>
        <color rgb="FF0C0D0E"/>
        <rFont val="Calibri"/>
        <family val="2"/>
        <scheme val="minor"/>
      </rPr>
      <t xml:space="preserve">: Events A and B are exactly that far away that only if an observer is as fast as </t>
    </r>
    <r>
      <rPr>
        <b/>
        <sz val="12"/>
        <color rgb="FF0C0D0E"/>
        <rFont val="Calibri"/>
        <family val="2"/>
        <scheme val="minor"/>
      </rPr>
      <t>light</t>
    </r>
    <r>
      <rPr>
        <sz val="12"/>
        <color rgb="FF0C0D0E"/>
        <rFont val="Calibri"/>
        <family val="2"/>
        <scheme val="minor"/>
      </rPr>
      <t>, both events A and B can be seen.</t>
    </r>
  </si>
  <si>
    <t>So a space-like separation makes any causal relation between two events impossible, i.e. one cannot cause or influence the other. Whereas an event that is time-like to both events  (common cause) can, but not must, still make the two correlated.</t>
  </si>
  <si>
    <r>
      <t>x</t>
    </r>
    <r>
      <rPr>
        <b/>
        <vertAlign val="subscript"/>
        <sz val="12"/>
        <color theme="1"/>
        <rFont val="Calibri (Body)"/>
      </rPr>
      <t>a</t>
    </r>
  </si>
  <si>
    <r>
      <t>x</t>
    </r>
    <r>
      <rPr>
        <b/>
        <vertAlign val="subscript"/>
        <sz val="12"/>
        <color theme="1"/>
        <rFont val="Calibri (Body)"/>
      </rPr>
      <t>b</t>
    </r>
  </si>
  <si>
    <r>
      <t>The most well-known class of spacetime diagrams are known as </t>
    </r>
    <r>
      <rPr>
        <b/>
        <sz val="14"/>
        <color rgb="FF202122"/>
        <rFont val="Calibri"/>
        <family val="2"/>
        <scheme val="minor"/>
      </rPr>
      <t>Minkowski diagrams</t>
    </r>
    <r>
      <rPr>
        <sz val="14"/>
        <color rgb="FF202122"/>
        <rFont val="Calibri"/>
        <family val="2"/>
        <scheme val="minor"/>
      </rPr>
      <t>, developed by </t>
    </r>
    <r>
      <rPr>
        <sz val="14"/>
        <color rgb="FF795CB2"/>
        <rFont val="Calibri"/>
        <family val="2"/>
        <scheme val="minor"/>
      </rPr>
      <t>Hermann Minkowski</t>
    </r>
    <r>
      <rPr>
        <sz val="14"/>
        <color rgb="FF202122"/>
        <rFont val="Calibri"/>
        <family val="2"/>
        <scheme val="minor"/>
      </rPr>
      <t> in 1908. Minkowski diagrams are two-dimensional graphs that depict events as happening in a </t>
    </r>
    <r>
      <rPr>
        <sz val="14"/>
        <color rgb="FF795CB2"/>
        <rFont val="Calibri"/>
        <family val="2"/>
        <scheme val="minor"/>
      </rPr>
      <t>universe</t>
    </r>
    <r>
      <rPr>
        <sz val="14"/>
        <color rgb="FF202122"/>
        <rFont val="Calibri"/>
        <family val="2"/>
        <scheme val="minor"/>
      </rPr>
      <t> consisting of one space dimension and one time dimension. Unlike a regular distance-time graph, the distance is displayed on the horizontal axis and time on the vertical axis. Additionally, the time and space </t>
    </r>
    <r>
      <rPr>
        <sz val="14"/>
        <color rgb="FF795CB2"/>
        <rFont val="Calibri"/>
        <family val="2"/>
        <scheme val="minor"/>
      </rPr>
      <t>units of measurement</t>
    </r>
    <r>
      <rPr>
        <sz val="14"/>
        <color rgb="FF202122"/>
        <rFont val="Calibri"/>
        <family val="2"/>
        <scheme val="minor"/>
      </rPr>
      <t> are chosen in such a way that an object moving at the speed of light is depicted as following a 45° (and + 90°) angle to the diagram's axes.</t>
    </r>
  </si>
  <si>
    <t>Wikipedia:</t>
  </si>
  <si>
    <t>Calculations (axes, vectors, hyperbolae)</t>
  </si>
  <si>
    <t>Hyperbolae:</t>
  </si>
  <si>
    <r>
      <t>ct</t>
    </r>
    <r>
      <rPr>
        <b/>
        <vertAlign val="subscript"/>
        <sz val="12"/>
        <color theme="1"/>
        <rFont val="Calibri (Body)"/>
      </rPr>
      <t>a</t>
    </r>
  </si>
  <si>
    <r>
      <t>ct</t>
    </r>
    <r>
      <rPr>
        <b/>
        <vertAlign val="subscript"/>
        <sz val="12"/>
        <color theme="1"/>
        <rFont val="Calibri (Body)"/>
      </rPr>
      <t>b</t>
    </r>
  </si>
  <si>
    <t>𝛽 = v/c</t>
  </si>
  <si>
    <r>
      <t>∆x = x</t>
    </r>
    <r>
      <rPr>
        <i/>
        <vertAlign val="subscript"/>
        <sz val="12"/>
        <color theme="1"/>
        <rFont val="Calibri (Body)"/>
      </rPr>
      <t xml:space="preserve">b </t>
    </r>
    <r>
      <rPr>
        <i/>
        <sz val="12"/>
        <color theme="1"/>
        <rFont val="Calibri"/>
        <family val="2"/>
        <scheme val="minor"/>
      </rPr>
      <t>- x</t>
    </r>
    <r>
      <rPr>
        <i/>
        <vertAlign val="subscript"/>
        <sz val="12"/>
        <color theme="1"/>
        <rFont val="Calibri (Body)"/>
      </rPr>
      <t>a</t>
    </r>
  </si>
  <si>
    <r>
      <t>∆ct = ct</t>
    </r>
    <r>
      <rPr>
        <i/>
        <vertAlign val="subscript"/>
        <sz val="12"/>
        <color theme="1"/>
        <rFont val="Calibri (Body)"/>
      </rPr>
      <t xml:space="preserve">b </t>
    </r>
    <r>
      <rPr>
        <i/>
        <sz val="12"/>
        <color theme="1"/>
        <rFont val="Calibri"/>
        <family val="2"/>
        <scheme val="minor"/>
      </rPr>
      <t>- ct</t>
    </r>
    <r>
      <rPr>
        <i/>
        <vertAlign val="subscript"/>
        <sz val="12"/>
        <color theme="1"/>
        <rFont val="Calibri (Body)"/>
      </rPr>
      <t>a</t>
    </r>
  </si>
  <si>
    <r>
      <t>s</t>
    </r>
    <r>
      <rPr>
        <i/>
        <vertAlign val="superscript"/>
        <sz val="12"/>
        <color theme="1"/>
        <rFont val="Calibri (Body)"/>
      </rPr>
      <t>2</t>
    </r>
    <r>
      <rPr>
        <i/>
        <sz val="12"/>
        <color theme="1"/>
        <rFont val="Calibri"/>
        <family val="2"/>
        <scheme val="minor"/>
      </rPr>
      <t xml:space="preserve"> = (∆x)</t>
    </r>
    <r>
      <rPr>
        <i/>
        <vertAlign val="superscript"/>
        <sz val="12"/>
        <color theme="1"/>
        <rFont val="Calibri (Body)"/>
      </rPr>
      <t>2</t>
    </r>
    <r>
      <rPr>
        <i/>
        <sz val="12"/>
        <color theme="1"/>
        <rFont val="Calibri"/>
        <family val="2"/>
        <scheme val="minor"/>
      </rPr>
      <t xml:space="preserve"> - (∆ct)</t>
    </r>
    <r>
      <rPr>
        <i/>
        <vertAlign val="superscript"/>
        <sz val="12"/>
        <color theme="1"/>
        <rFont val="Calibri (Body)"/>
      </rPr>
      <t>2</t>
    </r>
  </si>
  <si>
    <r>
      <t>x</t>
    </r>
    <r>
      <rPr>
        <i/>
        <vertAlign val="subscript"/>
        <sz val="12"/>
        <color theme="1"/>
        <rFont val="Calibri (Body)"/>
      </rPr>
      <t>a</t>
    </r>
    <r>
      <rPr>
        <i/>
        <sz val="12"/>
        <color theme="1"/>
        <rFont val="Calibri"/>
        <family val="2"/>
        <scheme val="minor"/>
      </rPr>
      <t>' = γ(x</t>
    </r>
    <r>
      <rPr>
        <i/>
        <vertAlign val="subscript"/>
        <sz val="12"/>
        <color theme="1"/>
        <rFont val="Calibri (Body)"/>
      </rPr>
      <t xml:space="preserve">a </t>
    </r>
    <r>
      <rPr>
        <i/>
        <sz val="12"/>
        <color theme="1"/>
        <rFont val="Calibri (Body)"/>
      </rPr>
      <t>- 𝛽ct</t>
    </r>
    <r>
      <rPr>
        <i/>
        <vertAlign val="subscript"/>
        <sz val="12"/>
        <color theme="1"/>
        <rFont val="Calibri (Body)"/>
      </rPr>
      <t>a</t>
    </r>
    <r>
      <rPr>
        <i/>
        <sz val="12"/>
        <color theme="1"/>
        <rFont val="Calibri (Body)"/>
      </rPr>
      <t>)</t>
    </r>
  </si>
  <si>
    <r>
      <t>ct</t>
    </r>
    <r>
      <rPr>
        <i/>
        <vertAlign val="subscript"/>
        <sz val="12"/>
        <color rgb="FF000000"/>
        <rFont val="Calibri (Body)"/>
      </rPr>
      <t>a</t>
    </r>
    <r>
      <rPr>
        <i/>
        <sz val="12"/>
        <color rgb="FF000000"/>
        <rFont val="Calibri"/>
        <family val="2"/>
        <scheme val="minor"/>
      </rPr>
      <t>' = γ(ct</t>
    </r>
    <r>
      <rPr>
        <i/>
        <vertAlign val="subscript"/>
        <sz val="12"/>
        <color rgb="FF000000"/>
        <rFont val="Calibri (Body)"/>
      </rPr>
      <t xml:space="preserve">a </t>
    </r>
    <r>
      <rPr>
        <i/>
        <sz val="12"/>
        <color rgb="FF000000"/>
        <rFont val="Calibri"/>
        <family val="2"/>
        <scheme val="minor"/>
      </rPr>
      <t>- 𝛽x</t>
    </r>
    <r>
      <rPr>
        <i/>
        <vertAlign val="subscript"/>
        <sz val="12"/>
        <color rgb="FF000000"/>
        <rFont val="Calibri (Body)"/>
      </rPr>
      <t>a</t>
    </r>
    <r>
      <rPr>
        <i/>
        <sz val="12"/>
        <color rgb="FF000000"/>
        <rFont val="Calibri"/>
        <family val="2"/>
        <scheme val="minor"/>
      </rPr>
      <t>)</t>
    </r>
  </si>
  <si>
    <r>
      <t>∆ct' = ct</t>
    </r>
    <r>
      <rPr>
        <i/>
        <vertAlign val="subscript"/>
        <sz val="12"/>
        <color rgb="FF000000"/>
        <rFont val="Calibri (Body)"/>
      </rPr>
      <t>b</t>
    </r>
    <r>
      <rPr>
        <i/>
        <sz val="12"/>
        <color rgb="FF000000"/>
        <rFont val="Calibri"/>
        <family val="2"/>
        <scheme val="minor"/>
      </rPr>
      <t>' - ct</t>
    </r>
    <r>
      <rPr>
        <i/>
        <vertAlign val="subscript"/>
        <sz val="12"/>
        <color rgb="FF000000"/>
        <rFont val="Calibri (Body)"/>
      </rPr>
      <t>a</t>
    </r>
    <r>
      <rPr>
        <i/>
        <sz val="12"/>
        <color rgb="FF000000"/>
        <rFont val="Calibri"/>
        <family val="2"/>
        <scheme val="minor"/>
      </rPr>
      <t>'</t>
    </r>
  </si>
  <si>
    <r>
      <t>∆x' = x</t>
    </r>
    <r>
      <rPr>
        <i/>
        <vertAlign val="subscript"/>
        <sz val="12"/>
        <color rgb="FF000000"/>
        <rFont val="Calibri (Body)"/>
      </rPr>
      <t>b</t>
    </r>
    <r>
      <rPr>
        <i/>
        <sz val="12"/>
        <color rgb="FF000000"/>
        <rFont val="Calibri"/>
        <family val="2"/>
        <scheme val="minor"/>
      </rPr>
      <t>' - x</t>
    </r>
    <r>
      <rPr>
        <i/>
        <vertAlign val="subscript"/>
        <sz val="12"/>
        <color rgb="FF000000"/>
        <rFont val="Calibri (Body)"/>
      </rPr>
      <t>a</t>
    </r>
    <r>
      <rPr>
        <i/>
        <sz val="12"/>
        <color rgb="FF000000"/>
        <rFont val="Calibri"/>
        <family val="2"/>
        <scheme val="minor"/>
      </rPr>
      <t>'</t>
    </r>
  </si>
  <si>
    <r>
      <t>γ = 1/√(1-𝛽</t>
    </r>
    <r>
      <rPr>
        <i/>
        <vertAlign val="superscript"/>
        <sz val="12"/>
        <color theme="1"/>
        <rFont val="Calibri (Body)"/>
      </rPr>
      <t>2</t>
    </r>
    <r>
      <rPr>
        <i/>
        <sz val="12"/>
        <color theme="1"/>
        <rFont val="Calibri"/>
        <family val="2"/>
        <scheme val="minor"/>
      </rPr>
      <t>)</t>
    </r>
  </si>
  <si>
    <r>
      <t>x</t>
    </r>
    <r>
      <rPr>
        <i/>
        <vertAlign val="subscript"/>
        <sz val="12"/>
        <color theme="1"/>
        <rFont val="Calibri (Body)"/>
      </rPr>
      <t>b</t>
    </r>
    <r>
      <rPr>
        <i/>
        <sz val="12"/>
        <color theme="1"/>
        <rFont val="Calibri"/>
        <family val="2"/>
        <scheme val="minor"/>
      </rPr>
      <t>' = γ(x</t>
    </r>
    <r>
      <rPr>
        <i/>
        <vertAlign val="subscript"/>
        <sz val="12"/>
        <color theme="1"/>
        <rFont val="Calibri (Body)"/>
      </rPr>
      <t xml:space="preserve">b </t>
    </r>
    <r>
      <rPr>
        <i/>
        <sz val="12"/>
        <color theme="1"/>
        <rFont val="Calibri (Body)"/>
      </rPr>
      <t>- 𝛽ct</t>
    </r>
    <r>
      <rPr>
        <i/>
        <vertAlign val="subscript"/>
        <sz val="12"/>
        <color theme="1"/>
        <rFont val="Calibri (Body)"/>
      </rPr>
      <t>b</t>
    </r>
    <r>
      <rPr>
        <i/>
        <sz val="12"/>
        <color theme="1"/>
        <rFont val="Calibri"/>
        <family val="2"/>
        <scheme val="minor"/>
      </rPr>
      <t>)</t>
    </r>
  </si>
  <si>
    <r>
      <t>ct</t>
    </r>
    <r>
      <rPr>
        <i/>
        <vertAlign val="subscript"/>
        <sz val="12"/>
        <color rgb="FF000000"/>
        <rFont val="Calibri (Body)"/>
      </rPr>
      <t>b</t>
    </r>
    <r>
      <rPr>
        <i/>
        <sz val="12"/>
        <color rgb="FF000000"/>
        <rFont val="Calibri"/>
        <family val="2"/>
        <scheme val="minor"/>
      </rPr>
      <t>' = γ(ct</t>
    </r>
    <r>
      <rPr>
        <i/>
        <vertAlign val="subscript"/>
        <sz val="12"/>
        <color rgb="FF000000"/>
        <rFont val="Calibri (Body)"/>
      </rPr>
      <t xml:space="preserve">b </t>
    </r>
    <r>
      <rPr>
        <i/>
        <sz val="12"/>
        <color rgb="FF000000"/>
        <rFont val="Calibri"/>
        <family val="2"/>
        <scheme val="minor"/>
      </rPr>
      <t>- 𝛽x</t>
    </r>
    <r>
      <rPr>
        <i/>
        <vertAlign val="subscript"/>
        <sz val="12"/>
        <color rgb="FF000000"/>
        <rFont val="Calibri (Body)"/>
      </rPr>
      <t>b</t>
    </r>
    <r>
      <rPr>
        <i/>
        <sz val="12"/>
        <color rgb="FF000000"/>
        <rFont val="Calibri"/>
        <family val="2"/>
        <scheme val="minor"/>
      </rPr>
      <t>)</t>
    </r>
  </si>
  <si>
    <r>
      <t>s'</t>
    </r>
    <r>
      <rPr>
        <i/>
        <vertAlign val="superscript"/>
        <sz val="12"/>
        <color theme="1"/>
        <rFont val="Calibri (Body)"/>
      </rPr>
      <t>2</t>
    </r>
    <r>
      <rPr>
        <i/>
        <sz val="12"/>
        <color theme="1"/>
        <rFont val="Calibri"/>
        <family val="2"/>
        <scheme val="minor"/>
      </rPr>
      <t xml:space="preserve"> = (∆x')</t>
    </r>
    <r>
      <rPr>
        <i/>
        <vertAlign val="superscript"/>
        <sz val="12"/>
        <color theme="1"/>
        <rFont val="Calibri (Body)"/>
      </rPr>
      <t>2</t>
    </r>
    <r>
      <rPr>
        <i/>
        <sz val="12"/>
        <color theme="1"/>
        <rFont val="Calibri"/>
        <family val="2"/>
        <scheme val="minor"/>
      </rPr>
      <t xml:space="preserve"> - (∆ct')</t>
    </r>
    <r>
      <rPr>
        <i/>
        <vertAlign val="superscript"/>
        <sz val="12"/>
        <color theme="1"/>
        <rFont val="Calibri (Body)"/>
      </rPr>
      <t>2</t>
    </r>
  </si>
  <si>
    <t>The Twin Paradox:</t>
  </si>
  <si>
    <t>Now, note that the figure also displays all the lines of simultaneity for A’s frame of reference. It also displays the signals sent by B to A and vice versa also (all this is given in the key). All the signals sent are inclined at 45 degrees as they are light signals. The lines of simultaneity of A are parallel to its space axis X’, but we won’t be needing this axis for this problem, so it is dropped from the figure.</t>
  </si>
  <si>
    <t>A receives only the first two signals from B on the outbound leg and receives all eight remaining signals on the inbound leg with the final, tenth, signal received at the moment of the reunion. Note also that the B receives the last of the four outbound signals (including the fourth at the turnaround point) at year eight and receives the four inbound signals during only the last two years.</t>
  </si>
  <si>
    <t>While it is stated in the paradox statement that both the frames are equivalent, the actual case is not so. It is possible to distinguish between the frame of the astronaut A and the earth bound twin B. This distinction is possible due to the fact that in his round trip journey, A has  to turn around (at the distant planet) in order to head back to the earth. This process of “turning around” involves accelerations (as shown in above figure).</t>
  </si>
  <si>
    <r>
      <t>Why there is no paradox</t>
    </r>
    <r>
      <rPr>
        <b/>
        <i/>
        <sz val="14"/>
        <color rgb="FF444444"/>
        <rFont val="Calibri"/>
        <family val="2"/>
        <scheme val="minor"/>
      </rPr>
      <t>:</t>
    </r>
  </si>
  <si>
    <r>
      <t>Twin paradox through spacetime diagram</t>
    </r>
    <r>
      <rPr>
        <b/>
        <i/>
        <sz val="14"/>
        <color rgb="FF444444"/>
        <rFont val="Calibri"/>
        <family val="2"/>
        <scheme val="minor"/>
      </rPr>
      <t>:</t>
    </r>
  </si>
  <si>
    <t>Now, when accelerations are involved, it is not possible to have a global inertial frame as was considered so far. Inertial frames have to be considered locally for every instant of time when a body is accelerating, and these locally inertial frames are called as momentarily comoving reference frames (MCRFs). However, it is possible to accurately describe the resolution of the twin paradox without having to invoke MCRFs.</t>
  </si>
  <si>
    <t>It is assumed that the ‘turnaround time’ is negligibly small. Both A and B send each other signals at a regular interval of one year as measured in their own respective frames. Hence, whenever either A or B receive a signal from the other, they know that one year has elapsed in the other’s frame. This will be useful when they try to determine each other’s ages.</t>
  </si>
  <si>
    <r>
      <t xml:space="preserve">Notice that when A sends out his third signal (i.e. at end of </t>
    </r>
    <r>
      <rPr>
        <b/>
        <sz val="14"/>
        <color rgb="FF444444"/>
        <rFont val="Calibri"/>
        <family val="2"/>
        <scheme val="minor"/>
      </rPr>
      <t>3rd year</t>
    </r>
    <r>
      <rPr>
        <sz val="14"/>
        <color rgb="FF444444"/>
        <rFont val="Calibri"/>
        <family val="2"/>
        <scheme val="minor"/>
      </rPr>
      <t xml:space="preserve">), he observes the time recorded by B as </t>
    </r>
    <r>
      <rPr>
        <b/>
        <sz val="14"/>
        <color rgb="FF444444"/>
        <rFont val="Calibri"/>
        <family val="2"/>
        <scheme val="minor"/>
      </rPr>
      <t>2.4</t>
    </r>
    <r>
      <rPr>
        <sz val="14"/>
        <color rgb="FF444444"/>
        <rFont val="Calibri"/>
        <family val="2"/>
        <scheme val="minor"/>
      </rPr>
      <t xml:space="preserve"> which is correct as he ‘sees’ B moving away from him and hence observes his clocks to run slower than his own.</t>
    </r>
  </si>
  <si>
    <r>
      <t xml:space="preserve">This is exactly what is depicted in the spacetime diagram above. When A reaches the star at a distance </t>
    </r>
    <r>
      <rPr>
        <b/>
        <sz val="14"/>
        <color rgb="FF444444"/>
        <rFont val="Calibri"/>
        <family val="2"/>
        <scheme val="minor"/>
      </rPr>
      <t>3</t>
    </r>
    <r>
      <rPr>
        <sz val="14"/>
        <color rgb="FF444444"/>
        <rFont val="Calibri"/>
        <family val="2"/>
        <scheme val="minor"/>
      </rPr>
      <t xml:space="preserve"> light years away, </t>
    </r>
    <r>
      <rPr>
        <b/>
        <sz val="14"/>
        <color rgb="FF444444"/>
        <rFont val="Calibri"/>
        <family val="2"/>
        <scheme val="minor"/>
      </rPr>
      <t>5</t>
    </r>
    <r>
      <rPr>
        <sz val="14"/>
        <color rgb="FF444444"/>
        <rFont val="Calibri"/>
        <family val="2"/>
        <scheme val="minor"/>
      </rPr>
      <t xml:space="preserve"> years have elapsed in B’s reference frame, whereas </t>
    </r>
    <r>
      <rPr>
        <b/>
        <sz val="14"/>
        <color rgb="FF444444"/>
        <rFont val="Calibri"/>
        <family val="2"/>
        <scheme val="minor"/>
      </rPr>
      <t>4</t>
    </r>
    <r>
      <rPr>
        <sz val="14"/>
        <color rgb="FF444444"/>
        <rFont val="Calibri"/>
        <family val="2"/>
        <scheme val="minor"/>
      </rPr>
      <t xml:space="preserve"> years have elapsed in A’s reference frame.</t>
    </r>
  </si>
  <si>
    <r>
      <t>Consider that the planet is 3 light years away from the earth, and A moves with a speed</t>
    </r>
    <r>
      <rPr>
        <b/>
        <sz val="14"/>
        <color rgb="FF444444"/>
        <rFont val="Calibri"/>
        <family val="2"/>
        <scheme val="minor"/>
      </rPr>
      <t> </t>
    </r>
    <r>
      <rPr>
        <sz val="14"/>
        <color rgb="FF444444"/>
        <rFont val="Calibri"/>
        <family val="2"/>
        <scheme val="minor"/>
      </rPr>
      <t>v = 0.6c</t>
    </r>
    <r>
      <rPr>
        <b/>
        <sz val="14"/>
        <color rgb="FF444444"/>
        <rFont val="Calibri"/>
        <family val="2"/>
        <scheme val="minor"/>
      </rPr>
      <t xml:space="preserve"> (𝛽 = 0.6, 𝛾 = 1.25)</t>
    </r>
    <r>
      <rPr>
        <sz val="14"/>
        <color rgb="FF444444"/>
        <rFont val="Calibri"/>
        <family val="2"/>
        <scheme val="minor"/>
      </rPr>
      <t xml:space="preserve"> for both the inbound and outbound journeys.</t>
    </r>
  </si>
  <si>
    <r>
      <t xml:space="preserve">The main effect of the “turning around” acceleration is that the astronaut A switches from one inertial frame having an outbound velocity (velocity away from earth), to an inertial frame with an inbound velocity (velocity towards earth). This is a crucial difference, notice. B </t>
    </r>
    <r>
      <rPr>
        <b/>
        <u/>
        <sz val="14"/>
        <color rgb="FF444444"/>
        <rFont val="Calibri (Body)"/>
      </rPr>
      <t xml:space="preserve">always </t>
    </r>
    <r>
      <rPr>
        <sz val="14"/>
        <color rgb="FF444444"/>
        <rFont val="Calibri"/>
        <family val="2"/>
        <scheme val="minor"/>
      </rPr>
      <t>stays in one reference frame throughout the entire journey, while A has to switch from one reference frame to another. This allows us to distinguish between the two observers A and B and determine who was ‘truly’ in motion and who was ‘truly’ stationary in the given problem.</t>
    </r>
  </si>
  <si>
    <r>
      <t xml:space="preserve">On the other hand, A also receives signals from B. A receives only one signal every two years for first four years, and then at a rate of two per year for the final four years. Thus, he receives: </t>
    </r>
    <r>
      <rPr>
        <b/>
        <sz val="14"/>
        <color rgb="FF444444"/>
        <rFont val="Calibri"/>
        <family val="2"/>
        <scheme val="minor"/>
      </rPr>
      <t>(1/2) x 4 + 2x4</t>
    </r>
    <r>
      <rPr>
        <sz val="14"/>
        <color rgb="FF444444"/>
        <rFont val="Calibri"/>
        <family val="2"/>
        <scheme val="minor"/>
      </rPr>
      <t xml:space="preserve">, i.e. a total of </t>
    </r>
    <r>
      <rPr>
        <b/>
        <sz val="14"/>
        <color rgb="FF444444"/>
        <rFont val="Calibri"/>
        <family val="2"/>
        <scheme val="minor"/>
      </rPr>
      <t>10</t>
    </r>
    <r>
      <rPr>
        <sz val="14"/>
        <color rgb="FF444444"/>
        <rFont val="Calibri"/>
        <family val="2"/>
        <scheme val="minor"/>
      </rPr>
      <t xml:space="preserve"> signals.</t>
    </r>
  </si>
  <si>
    <r>
      <t xml:space="preserve">As is seen from the diagram, B receives signals from A at a rate of one every two years for the first 8 years, then at a rate of two per year for the final two years. Thus, the total amount of signals received by B will be: </t>
    </r>
    <r>
      <rPr>
        <b/>
        <sz val="14"/>
        <color rgb="FF444444"/>
        <rFont val="Calibri"/>
        <family val="2"/>
        <scheme val="minor"/>
      </rPr>
      <t>(1/2) x 8 + 2x2</t>
    </r>
    <r>
      <rPr>
        <sz val="14"/>
        <color rgb="FF444444"/>
        <rFont val="Calibri"/>
        <family val="2"/>
        <scheme val="minor"/>
      </rPr>
      <t xml:space="preserve">, i.e. a total of </t>
    </r>
    <r>
      <rPr>
        <b/>
        <sz val="14"/>
        <color rgb="FF444444"/>
        <rFont val="Calibri"/>
        <family val="2"/>
        <scheme val="minor"/>
      </rPr>
      <t xml:space="preserve">8 </t>
    </r>
    <r>
      <rPr>
        <sz val="14"/>
        <color rgb="FF444444"/>
        <rFont val="Calibri"/>
        <family val="2"/>
        <scheme val="minor"/>
      </rPr>
      <t>signals.</t>
    </r>
  </si>
  <si>
    <r>
      <t xml:space="preserve">Thus, B will observe that it takes A </t>
    </r>
    <r>
      <rPr>
        <b/>
        <sz val="14"/>
        <color rgb="FF444444"/>
        <rFont val="Calibri"/>
        <family val="2"/>
        <scheme val="minor"/>
      </rPr>
      <t>5</t>
    </r>
    <r>
      <rPr>
        <sz val="14"/>
        <color rgb="FF444444"/>
        <rFont val="Calibri"/>
        <family val="2"/>
        <scheme val="minor"/>
      </rPr>
      <t xml:space="preserve"> years to reach the planet and </t>
    </r>
    <r>
      <rPr>
        <b/>
        <sz val="14"/>
        <color rgb="FF444444"/>
        <rFont val="Calibri"/>
        <family val="2"/>
        <scheme val="minor"/>
      </rPr>
      <t>5</t>
    </r>
    <r>
      <rPr>
        <sz val="14"/>
        <color rgb="FF444444"/>
        <rFont val="Calibri"/>
        <family val="2"/>
        <scheme val="minor"/>
      </rPr>
      <t xml:space="preserve"> years to return to earth as measured in the frame of B..  So, B will also observe A’s clocks to run slower by a factor of    </t>
    </r>
    <r>
      <rPr>
        <b/>
        <sz val="14"/>
        <color rgb="FF444444"/>
        <rFont val="Calibri"/>
        <family val="2"/>
        <scheme val="minor"/>
      </rPr>
      <t xml:space="preserve"> 𝛾</t>
    </r>
    <r>
      <rPr>
        <sz val="14"/>
        <color rgb="FF444444"/>
        <rFont val="Calibri"/>
        <family val="2"/>
        <scheme val="minor"/>
      </rPr>
      <t xml:space="preserve">, and will thus conclude that the twin A has aged 10/𝛾 = </t>
    </r>
    <r>
      <rPr>
        <b/>
        <sz val="14"/>
        <color rgb="FF444444"/>
        <rFont val="Calibri"/>
        <family val="2"/>
        <scheme val="minor"/>
      </rPr>
      <t>8</t>
    </r>
    <r>
      <rPr>
        <sz val="14"/>
        <color rgb="FF444444"/>
        <rFont val="Calibri"/>
        <family val="2"/>
        <scheme val="minor"/>
      </rPr>
      <t xml:space="preserve"> years.</t>
    </r>
  </si>
  <si>
    <r>
      <t xml:space="preserve">Thus, A will find that B has aged by </t>
    </r>
    <r>
      <rPr>
        <b/>
        <sz val="14"/>
        <color rgb="FF444444"/>
        <rFont val="Calibri"/>
        <family val="2"/>
        <scheme val="minor"/>
      </rPr>
      <t>10</t>
    </r>
    <r>
      <rPr>
        <sz val="14"/>
        <color rgb="FF444444"/>
        <rFont val="Calibri"/>
        <family val="2"/>
        <scheme val="minor"/>
      </rPr>
      <t xml:space="preserve"> years, while B will conclude that A has aged by </t>
    </r>
    <r>
      <rPr>
        <b/>
        <sz val="14"/>
        <color rgb="FF444444"/>
        <rFont val="Calibri"/>
        <family val="2"/>
        <scheme val="minor"/>
      </rPr>
      <t xml:space="preserve">8 </t>
    </r>
    <r>
      <rPr>
        <sz val="14"/>
        <color rgb="FF444444"/>
        <rFont val="Calibri"/>
        <family val="2"/>
        <scheme val="minor"/>
      </rPr>
      <t>years.</t>
    </r>
  </si>
  <si>
    <r>
      <t xml:space="preserve">The twin paradox is actually not a paradox, but a pseudo paradox, which is just a fancy way of saying that it is an apparent paradox in which there is no underlying logical contradictions in it. The confusions that do stem from this paradox though are very important as they play a crucial role whenever we try to tackle any paradox or a problem in </t>
    </r>
    <r>
      <rPr>
        <b/>
        <sz val="14"/>
        <color rgb="FF444444"/>
        <rFont val="Calibri"/>
        <family val="2"/>
        <scheme val="minor"/>
      </rPr>
      <t>Special Relativity</t>
    </r>
    <r>
      <rPr>
        <sz val="14"/>
        <color rgb="FF444444"/>
        <rFont val="Calibri"/>
        <family val="2"/>
        <scheme val="minor"/>
      </rPr>
      <t xml:space="preserve"> (</t>
    </r>
    <r>
      <rPr>
        <b/>
        <sz val="14"/>
        <color rgb="FF444444"/>
        <rFont val="Calibri"/>
        <family val="2"/>
        <scheme val="minor"/>
      </rPr>
      <t>SR</t>
    </r>
    <r>
      <rPr>
        <sz val="14"/>
        <color rgb="FF444444"/>
        <rFont val="Calibri"/>
        <family val="2"/>
        <scheme val="minor"/>
      </rPr>
      <t>).</t>
    </r>
  </si>
  <si>
    <r>
      <t xml:space="preserve">Consider two twins A and B, and one of them is an astronaut. The astronaut (A) decides to travel out to a distant planet and a velocity very close to the speed of light and return back to earth. The other twin (B) decides to stay on Earth and wait for him. Now, since both twins observe the other twin to be moving, they both decide that the other twin is aging slower than themselves. Thus, when A returns to earth, both of them will find the other twin younger than themselves. This is a logical contradiction and hence </t>
    </r>
    <r>
      <rPr>
        <b/>
        <sz val="14"/>
        <color rgb="FF444444"/>
        <rFont val="Calibri"/>
        <family val="2"/>
        <scheme val="minor"/>
      </rPr>
      <t xml:space="preserve">SR </t>
    </r>
    <r>
      <rPr>
        <sz val="14"/>
        <color rgb="FF444444"/>
        <rFont val="Calibri"/>
        <family val="2"/>
        <scheme val="minor"/>
      </rPr>
      <t>must be wrong.</t>
    </r>
  </si>
  <si>
    <r>
      <rPr>
        <b/>
        <u/>
        <sz val="14"/>
        <color rgb="FF444444"/>
        <rFont val="Calibri (Body)"/>
      </rPr>
      <t>Key point</t>
    </r>
    <r>
      <rPr>
        <sz val="14"/>
        <color rgb="FF444444"/>
        <rFont val="Calibri"/>
        <family val="2"/>
        <scheme val="minor"/>
      </rPr>
      <t xml:space="preserve">: notice that for the 4th year, there are two lines of simultaneity for A. They indicate that the instant of simultaneity in A’s frame ‘jumps’ from </t>
    </r>
    <r>
      <rPr>
        <b/>
        <sz val="14"/>
        <color rgb="FF444444"/>
        <rFont val="Calibri"/>
        <family val="2"/>
        <scheme val="minor"/>
      </rPr>
      <t xml:space="preserve">3.2 </t>
    </r>
    <r>
      <rPr>
        <sz val="14"/>
        <color rgb="FF444444"/>
        <rFont val="Calibri"/>
        <family val="2"/>
        <scheme val="minor"/>
      </rPr>
      <t xml:space="preserve">to </t>
    </r>
    <r>
      <rPr>
        <b/>
        <sz val="14"/>
        <color rgb="FF444444"/>
        <rFont val="Calibri"/>
        <family val="2"/>
        <scheme val="minor"/>
      </rPr>
      <t xml:space="preserve">6.8 </t>
    </r>
    <r>
      <rPr>
        <sz val="14"/>
        <color rgb="FF444444"/>
        <rFont val="Calibri"/>
        <family val="2"/>
        <scheme val="minor"/>
      </rPr>
      <t xml:space="preserve">in B’s frame when A switches over from one reference frame to another reference frame. Thus, while A is turning around to begin his inbound journey, a duration of </t>
    </r>
    <r>
      <rPr>
        <b/>
        <sz val="14"/>
        <color rgb="FF444444"/>
        <rFont val="Calibri"/>
        <family val="2"/>
        <scheme val="minor"/>
      </rPr>
      <t>3.6</t>
    </r>
    <r>
      <rPr>
        <sz val="14"/>
        <color rgb="FF444444"/>
        <rFont val="Calibri"/>
        <family val="2"/>
        <scheme val="minor"/>
      </rPr>
      <t xml:space="preserve"> years has elapsed in B’s reference frame. Hence, as we discussed earlier, the fact that A has two frames attached to his journey makes all the difference.</t>
    </r>
  </si>
  <si>
    <t>Note: axes are named slightly differently, but reasoning stays the same.</t>
  </si>
  <si>
    <t>Relativity of Simultaneity:</t>
  </si>
  <si>
    <t xml:space="preserve">From these two diagrams, it is clear that events that are simultaneous in one frame won’t be simultaneous in another frame. </t>
  </si>
  <si>
    <r>
      <t>Thus, for the frames S and S', the simultaneous events should appear to occur at the same time, i.e. they should lie on lines parallel to their respective space axes, which for this 2-D case, is the X-axis. These lines are called as ‘</t>
    </r>
    <r>
      <rPr>
        <b/>
        <sz val="14"/>
        <color rgb="FF444444"/>
        <rFont val="Calibri"/>
        <family val="2"/>
        <scheme val="minor"/>
      </rPr>
      <t>lines of simultaneity</t>
    </r>
    <r>
      <rPr>
        <sz val="14"/>
        <color rgb="FF444444"/>
        <rFont val="Calibri"/>
        <family val="2"/>
        <scheme val="minor"/>
      </rPr>
      <t xml:space="preserve">’. </t>
    </r>
  </si>
  <si>
    <r>
      <t xml:space="preserve">Suppose two events B and B’ are simultaneous in the </t>
    </r>
    <r>
      <rPr>
        <b/>
        <sz val="14"/>
        <color rgb="FF444444"/>
        <rFont val="Calibri"/>
        <family val="2"/>
        <scheme val="minor"/>
      </rPr>
      <t>S’</t>
    </r>
    <r>
      <rPr>
        <sz val="14"/>
        <color rgb="FF444444"/>
        <rFont val="Calibri"/>
        <family val="2"/>
        <scheme val="minor"/>
      </rPr>
      <t xml:space="preserve"> frame. These two events will, thus, lie on a line of simultaneity in the </t>
    </r>
    <r>
      <rPr>
        <b/>
        <sz val="14"/>
        <color rgb="FF444444"/>
        <rFont val="Calibri"/>
        <family val="2"/>
        <scheme val="minor"/>
      </rPr>
      <t>S’</t>
    </r>
    <r>
      <rPr>
        <sz val="14"/>
        <color rgb="FF444444"/>
        <rFont val="Calibri"/>
        <family val="2"/>
        <scheme val="minor"/>
      </rPr>
      <t xml:space="preserve"> frame. However, when we  look at these events from the</t>
    </r>
    <r>
      <rPr>
        <b/>
        <sz val="14"/>
        <color rgb="FF444444"/>
        <rFont val="Calibri"/>
        <family val="2"/>
        <scheme val="minor"/>
      </rPr>
      <t xml:space="preserve"> S</t>
    </r>
    <r>
      <rPr>
        <sz val="14"/>
        <color rgb="FF444444"/>
        <rFont val="Calibri"/>
        <family val="2"/>
        <scheme val="minor"/>
      </rPr>
      <t xml:space="preserve"> frame, then it becomes apparent that these two events lie on different lines of simultaneity. Thus, these events cannot be simultaneous with respect to </t>
    </r>
    <r>
      <rPr>
        <b/>
        <sz val="14"/>
        <color rgb="FF444444"/>
        <rFont val="Calibri"/>
        <family val="2"/>
        <scheme val="minor"/>
      </rPr>
      <t>S</t>
    </r>
    <r>
      <rPr>
        <sz val="14"/>
        <color rgb="FF444444"/>
        <rFont val="Calibri"/>
        <family val="2"/>
        <scheme val="minor"/>
      </rPr>
      <t>. This is illustrated in the following figure:</t>
    </r>
  </si>
  <si>
    <t>This effect becomes apparent when one has a close look at spacetime diagram for two observers moving relative to each other, and is formulated as:</t>
  </si>
  <si>
    <r>
      <t>“</t>
    </r>
    <r>
      <rPr>
        <b/>
        <i/>
        <sz val="14"/>
        <color rgb="FF444444"/>
        <rFont val="Calibri"/>
        <family val="2"/>
        <scheme val="minor"/>
      </rPr>
      <t>Events that appear to be simultaneous in one frame of reference are not simultaneous in other frames of reference.”</t>
    </r>
  </si>
  <si>
    <t>To understand this effect, look at the spacetime diagram for the two observers with relative motion between them.</t>
  </si>
  <si>
    <r>
      <t>This is the standard spacetime diagram constructed for two observers moving with relative speed of </t>
    </r>
    <r>
      <rPr>
        <b/>
        <sz val="14"/>
        <color rgb="FF444444"/>
        <rFont val="Calibri"/>
        <family val="2"/>
        <scheme val="minor"/>
      </rPr>
      <t>v</t>
    </r>
    <r>
      <rPr>
        <sz val="14"/>
        <color rgb="FF444444"/>
        <rFont val="Calibri"/>
        <family val="2"/>
        <scheme val="minor"/>
      </rPr>
      <t xml:space="preserve">. Take </t>
    </r>
    <r>
      <rPr>
        <b/>
        <sz val="14"/>
        <color rgb="FF444444"/>
        <rFont val="Calibri"/>
        <family val="2"/>
        <scheme val="minor"/>
      </rPr>
      <t>S</t>
    </r>
    <r>
      <rPr>
        <sz val="14"/>
        <color rgb="FF444444"/>
        <rFont val="Calibri"/>
        <family val="2"/>
        <scheme val="minor"/>
      </rPr>
      <t xml:space="preserve"> as the frame for the umprimed coordinates and</t>
    </r>
    <r>
      <rPr>
        <b/>
        <sz val="14"/>
        <color rgb="FF444444"/>
        <rFont val="Calibri"/>
        <family val="2"/>
        <scheme val="minor"/>
      </rPr>
      <t xml:space="preserve"> S'</t>
    </r>
    <r>
      <rPr>
        <sz val="14"/>
        <color rgb="FF444444"/>
        <rFont val="Calibri"/>
        <family val="2"/>
        <scheme val="minor"/>
      </rPr>
      <t xml:space="preserve"> for the primed coordinates. Now, what is meant by ‘simultaneous’ events is that the events occur at the same time relative to any observer. </t>
    </r>
  </si>
  <si>
    <t>spacetime interval invariant</t>
  </si>
  <si>
    <r>
      <t>Statement of the paradox</t>
    </r>
    <r>
      <rPr>
        <b/>
        <i/>
        <sz val="14"/>
        <color rgb="FF444444"/>
        <rFont val="Calibri"/>
        <family val="2"/>
        <scheme val="minor"/>
      </rPr>
      <t>:</t>
    </r>
  </si>
  <si>
    <r>
      <t xml:space="preserve">In a similar manner, it is possible to show the effects of </t>
    </r>
    <r>
      <rPr>
        <b/>
        <sz val="14"/>
        <color rgb="FF444444"/>
        <rFont val="Calibri"/>
        <family val="2"/>
        <scheme val="minor"/>
      </rPr>
      <t>time dilation</t>
    </r>
    <r>
      <rPr>
        <sz val="14"/>
        <color rgb="FF444444"/>
        <rFont val="Calibri"/>
        <family val="2"/>
        <scheme val="minor"/>
      </rPr>
      <t xml:space="preserve"> and </t>
    </r>
    <r>
      <rPr>
        <b/>
        <sz val="14"/>
        <color rgb="FF444444"/>
        <rFont val="Calibri"/>
        <family val="2"/>
        <scheme val="minor"/>
      </rPr>
      <t>length contraction</t>
    </r>
    <r>
      <rPr>
        <sz val="14"/>
        <color rgb="FF444444"/>
        <rFont val="Calibri"/>
        <family val="2"/>
        <scheme val="minor"/>
      </rPr>
      <t xml:space="preserve"> by using spacetime diagrams. </t>
    </r>
  </si>
  <si>
    <t>Email</t>
  </si>
  <si>
    <t>V1.0</t>
  </si>
  <si>
    <t>This spreadsheet is an implementation of spacetime diagram, being a graphical illustration of locations in space at various times, especially in the special theory of relativity. In additioin, the thought experiment "Twin Paradox" and the concept of Simultaneity are illustrated.</t>
  </si>
  <si>
    <t>All Rights Reserved:  © Astronomy Morsels.</t>
  </si>
  <si>
    <t>I'm solely responsible for the input and express no warranty.  Use at your own risk.</t>
  </si>
  <si>
    <t>Nonetheless, this spreadsheet has been carefully reviewed, and calculation results have been compared with other applications.</t>
  </si>
  <si>
    <r>
      <rPr>
        <b/>
        <sz val="14"/>
        <color theme="0"/>
        <rFont val="Calibri (Body)"/>
      </rPr>
      <t>Compiled by</t>
    </r>
    <r>
      <rPr>
        <sz val="14"/>
        <color theme="0"/>
        <rFont val="Calibri (Body)"/>
      </rPr>
      <t>: Anton Viola (Astronomy Morsels).</t>
    </r>
  </si>
  <si>
    <r>
      <rPr>
        <b/>
        <sz val="14"/>
        <color theme="0"/>
        <rFont val="Calibri (Body)"/>
      </rPr>
      <t>Latest update</t>
    </r>
    <r>
      <rPr>
        <sz val="14"/>
        <color theme="0"/>
        <rFont val="Calibri (Body)"/>
      </rPr>
      <t>: 11th May,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</si>
</sst>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2"/>
      <color theme="1"/>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u/>
      <sz val="12"/>
      <color theme="10"/>
      <name val="Calibri"/>
      <family val="2"/>
      <scheme val="minor"/>
    </font>
    <font>
      <i/>
      <sz val="12"/>
      <color theme="1"/>
      <name val="Calibri"/>
      <family val="2"/>
      <scheme val="minor"/>
    </font>
    <font>
      <b/>
      <sz val="12"/>
      <color rgb="FF0C0D0E"/>
      <name val="Calibri"/>
      <family val="2"/>
      <scheme val="minor"/>
    </font>
    <font>
      <sz val="12"/>
      <color rgb="FF0C0D0E"/>
      <name val="Calibri"/>
      <family val="2"/>
      <scheme val="minor"/>
    </font>
    <font>
      <sz val="14"/>
      <color rgb="FF202122"/>
      <name val="Calibri"/>
      <family val="2"/>
      <scheme val="minor"/>
    </font>
    <font>
      <b/>
      <sz val="14"/>
      <color rgb="FF202122"/>
      <name val="Calibri"/>
      <family val="2"/>
      <scheme val="minor"/>
    </font>
    <font>
      <sz val="14"/>
      <color rgb="FF795CB2"/>
      <name val="Calibri"/>
      <family val="2"/>
      <scheme val="minor"/>
    </font>
    <font>
      <b/>
      <u/>
      <sz val="12"/>
      <color rgb="FF0C0D0E"/>
      <name val="Calibri"/>
      <family val="2"/>
      <scheme val="minor"/>
    </font>
    <font>
      <i/>
      <vertAlign val="subscript"/>
      <sz val="12"/>
      <color theme="1"/>
      <name val="Calibri (Body)"/>
    </font>
    <font>
      <i/>
      <vertAlign val="superscript"/>
      <sz val="12"/>
      <color theme="1"/>
      <name val="Calibri (Body)"/>
    </font>
    <font>
      <i/>
      <sz val="12"/>
      <color rgb="FF000000"/>
      <name val="Calibri"/>
      <family val="2"/>
      <scheme val="minor"/>
    </font>
    <font>
      <i/>
      <vertAlign val="subscript"/>
      <sz val="12"/>
      <color rgb="FF000000"/>
      <name val="Calibri (Body)"/>
    </font>
    <font>
      <b/>
      <vertAlign val="subscript"/>
      <sz val="12"/>
      <color theme="1"/>
      <name val="Calibri (Body)"/>
    </font>
    <font>
      <u/>
      <sz val="14"/>
      <color theme="10"/>
      <name val="Calibri"/>
      <family val="2"/>
      <scheme val="minor"/>
    </font>
    <font>
      <sz val="16"/>
      <color theme="0"/>
      <name val="Calibri"/>
      <family val="2"/>
      <scheme val="minor"/>
    </font>
    <font>
      <i/>
      <sz val="12"/>
      <color theme="1"/>
      <name val="Calibri (Body)"/>
    </font>
    <font>
      <b/>
      <u/>
      <sz val="14"/>
      <color rgb="FF444444"/>
      <name val="Calibri"/>
      <family val="2"/>
      <scheme val="minor"/>
    </font>
    <font>
      <sz val="14"/>
      <color theme="1"/>
      <name val="Calibri"/>
      <family val="2"/>
      <scheme val="minor"/>
    </font>
    <font>
      <sz val="14"/>
      <color rgb="FF444444"/>
      <name val="Calibri"/>
      <family val="2"/>
      <scheme val="minor"/>
    </font>
    <font>
      <sz val="14"/>
      <color rgb="FF0075A8"/>
      <name val="Calibri"/>
      <family val="2"/>
      <scheme val="minor"/>
    </font>
    <font>
      <sz val="14"/>
      <color rgb="FF6D6D6D"/>
      <name val="Calibri"/>
      <family val="2"/>
      <scheme val="minor"/>
    </font>
    <font>
      <sz val="14"/>
      <color rgb="FF000000"/>
      <name val="Calibri"/>
      <family val="2"/>
      <scheme val="minor"/>
    </font>
    <font>
      <b/>
      <i/>
      <u/>
      <sz val="14"/>
      <color rgb="FF444444"/>
      <name val="Calibri"/>
      <family val="2"/>
      <scheme val="minor"/>
    </font>
    <font>
      <b/>
      <i/>
      <sz val="14"/>
      <color rgb="FF444444"/>
      <name val="Calibri"/>
      <family val="2"/>
      <scheme val="minor"/>
    </font>
    <font>
      <b/>
      <sz val="14"/>
      <color rgb="FF444444"/>
      <name val="Calibri"/>
      <family val="2"/>
      <scheme val="minor"/>
    </font>
    <font>
      <b/>
      <u/>
      <sz val="14"/>
      <color rgb="FF444444"/>
      <name val="Calibri (Body)"/>
    </font>
    <font>
      <b/>
      <i/>
      <sz val="14"/>
      <color theme="1"/>
      <name val="Calibri"/>
      <family val="2"/>
      <scheme val="minor"/>
    </font>
    <font>
      <sz val="12"/>
      <color rgb="FF000000"/>
      <name val="Calibri"/>
      <family val="2"/>
      <scheme val="minor"/>
    </font>
    <font>
      <b/>
      <i/>
      <sz val="14"/>
      <color rgb="FFFF0000"/>
      <name val="Calibri"/>
      <family val="2"/>
      <scheme val="minor"/>
    </font>
    <font>
      <sz val="12"/>
      <color theme="0"/>
      <name val="Calibri"/>
      <family val="2"/>
      <scheme val="minor"/>
    </font>
    <font>
      <i/>
      <sz val="14"/>
      <color theme="0"/>
      <name val="Calibri"/>
      <family val="2"/>
    </font>
    <font>
      <sz val="14"/>
      <color theme="0"/>
      <name val="Calibri (Body)"/>
    </font>
    <font>
      <b/>
      <sz val="14"/>
      <color theme="0"/>
      <name val="Calibri (Body)"/>
    </font>
    <font>
      <u/>
      <sz val="14"/>
      <color theme="0"/>
      <name val="Calibri"/>
      <family val="2"/>
      <scheme val="minor"/>
    </font>
    <font>
      <u/>
      <sz val="14"/>
      <color theme="0"/>
      <name val="Calibri (Body)"/>
    </font>
    <font>
      <u/>
      <sz val="12"/>
      <color theme="0"/>
      <name val="Calibri"/>
      <family val="2"/>
    </font>
    <font>
      <sz val="9"/>
      <color theme="0"/>
      <name val="Calibri"/>
      <family val="2"/>
    </font>
  </fonts>
  <fills count="10">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002060"/>
        <bgColor indexed="64"/>
      </patternFill>
    </fill>
    <fill>
      <patternFill patternType="solid">
        <fgColor rgb="FFFFC000"/>
        <bgColor indexed="64"/>
      </patternFill>
    </fill>
    <fill>
      <patternFill patternType="solid">
        <fgColor rgb="FF00B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xf numFmtId="0" fontId="5" fillId="0" borderId="0" applyNumberFormat="0" applyFill="0" applyBorder="0" applyAlignment="0" applyProtection="0"/>
  </cellStyleXfs>
  <cellXfs count="186">
    <xf numFmtId="0" fontId="0" fillId="0" borderId="0" xfId="0"/>
    <xf numFmtId="0" fontId="0" fillId="0" borderId="0" xfId="0" applyAlignment="1">
      <alignment horizontal="right"/>
    </xf>
    <xf numFmtId="4" fontId="0" fillId="0" borderId="4" xfId="0" applyNumberFormat="1" applyBorder="1"/>
    <xf numFmtId="4" fontId="0" fillId="0" borderId="5" xfId="0" applyNumberFormat="1" applyBorder="1"/>
    <xf numFmtId="4" fontId="0" fillId="0" borderId="6" xfId="0" applyNumberFormat="1" applyBorder="1"/>
    <xf numFmtId="4" fontId="0" fillId="0" borderId="7" xfId="0" applyNumberFormat="1" applyBorder="1"/>
    <xf numFmtId="4" fontId="0" fillId="0" borderId="8" xfId="0" applyNumberFormat="1" applyBorder="1"/>
    <xf numFmtId="4" fontId="0" fillId="0" borderId="9" xfId="0" applyNumberFormat="1" applyBorder="1"/>
    <xf numFmtId="0" fontId="0" fillId="0" borderId="4" xfId="0" applyBorder="1"/>
    <xf numFmtId="0" fontId="0" fillId="0" borderId="5" xfId="0" applyBorder="1"/>
    <xf numFmtId="0" fontId="0" fillId="0" borderId="10" xfId="0" applyBorder="1"/>
    <xf numFmtId="0" fontId="0" fillId="0" borderId="11"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4" fontId="0" fillId="0" borderId="0" xfId="0" applyNumberFormat="1"/>
    <xf numFmtId="0" fontId="0" fillId="0" borderId="13" xfId="0" applyBorder="1"/>
    <xf numFmtId="4" fontId="0" fillId="0" borderId="14" xfId="0" applyNumberFormat="1" applyBorder="1"/>
    <xf numFmtId="0" fontId="0" fillId="0" borderId="6" xfId="0" applyBorder="1" applyAlignment="1">
      <alignment horizontal="right"/>
    </xf>
    <xf numFmtId="0" fontId="0" fillId="0" borderId="7"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4" fontId="1" fillId="2" borderId="2" xfId="0" applyNumberFormat="1" applyFont="1" applyFill="1" applyBorder="1"/>
    <xf numFmtId="4" fontId="1" fillId="2" borderId="3" xfId="0" applyNumberFormat="1" applyFont="1" applyFill="1" applyBorder="1"/>
    <xf numFmtId="4" fontId="1" fillId="2" borderId="4" xfId="0" applyNumberFormat="1" applyFont="1" applyFill="1" applyBorder="1"/>
    <xf numFmtId="4" fontId="1" fillId="2" borderId="5" xfId="0" applyNumberFormat="1" applyFont="1" applyFill="1" applyBorder="1"/>
    <xf numFmtId="0" fontId="1" fillId="2" borderId="1" xfId="0" applyFont="1" applyFill="1" applyBorder="1"/>
    <xf numFmtId="0" fontId="4" fillId="0" borderId="0" xfId="0" applyFont="1"/>
    <xf numFmtId="0" fontId="0" fillId="0" borderId="10" xfId="0" applyBorder="1" applyAlignment="1">
      <alignment horizontal="center" vertical="center"/>
    </xf>
    <xf numFmtId="0" fontId="0" fillId="0" borderId="12" xfId="0" applyBorder="1" applyAlignment="1">
      <alignment horizontal="center" vertical="center"/>
    </xf>
    <xf numFmtId="2" fontId="0" fillId="0" borderId="6" xfId="0" applyNumberFormat="1" applyBorder="1" applyAlignment="1">
      <alignment horizontal="right"/>
    </xf>
    <xf numFmtId="2" fontId="0" fillId="0" borderId="7" xfId="0" applyNumberFormat="1" applyBorder="1" applyAlignment="1">
      <alignment horizontal="right"/>
    </xf>
    <xf numFmtId="2" fontId="0" fillId="0" borderId="8" xfId="0" applyNumberFormat="1" applyBorder="1" applyAlignment="1">
      <alignment horizontal="right"/>
    </xf>
    <xf numFmtId="2" fontId="0" fillId="0" borderId="9" xfId="0" applyNumberFormat="1" applyBorder="1" applyAlignment="1">
      <alignment horizontal="right"/>
    </xf>
    <xf numFmtId="2" fontId="0" fillId="0" borderId="4" xfId="0" applyNumberFormat="1" applyBorder="1"/>
    <xf numFmtId="2" fontId="0" fillId="0" borderId="5" xfId="0" applyNumberFormat="1" applyBorder="1"/>
    <xf numFmtId="2" fontId="0" fillId="0" borderId="8" xfId="0" applyNumberFormat="1" applyBorder="1"/>
    <xf numFmtId="2" fontId="0" fillId="0" borderId="9" xfId="0" applyNumberFormat="1" applyBorder="1"/>
    <xf numFmtId="2" fontId="6" fillId="0" borderId="0" xfId="0" applyNumberFormat="1" applyFont="1"/>
    <xf numFmtId="2" fontId="6" fillId="0" borderId="14" xfId="0" applyNumberFormat="1" applyFont="1" applyBorder="1"/>
    <xf numFmtId="4" fontId="6" fillId="0" borderId="13" xfId="0" applyNumberFormat="1" applyFont="1" applyBorder="1"/>
    <xf numFmtId="4" fontId="6" fillId="0" borderId="0" xfId="0" applyNumberFormat="1" applyFont="1"/>
    <xf numFmtId="0" fontId="0" fillId="0" borderId="19" xfId="0" applyBorder="1"/>
    <xf numFmtId="4" fontId="6" fillId="0" borderId="18" xfId="0" applyNumberFormat="1" applyFont="1" applyBorder="1"/>
    <xf numFmtId="0" fontId="0" fillId="4" borderId="11" xfId="0" applyFill="1" applyBorder="1" applyAlignment="1">
      <alignment horizontal="right"/>
    </xf>
    <xf numFmtId="0" fontId="0" fillId="4" borderId="12" xfId="0" applyFill="1" applyBorder="1" applyAlignment="1">
      <alignment horizontal="right"/>
    </xf>
    <xf numFmtId="0" fontId="0" fillId="4" borderId="15" xfId="0" applyFill="1" applyBorder="1" applyAlignment="1">
      <alignment horizontal="right"/>
    </xf>
    <xf numFmtId="0" fontId="0" fillId="4" borderId="20" xfId="0" applyFill="1" applyBorder="1" applyAlignment="1">
      <alignment horizontal="right"/>
    </xf>
    <xf numFmtId="4" fontId="6" fillId="0" borderId="21" xfId="0" applyNumberFormat="1" applyFont="1" applyBorder="1"/>
    <xf numFmtId="0" fontId="0" fillId="0" borderId="0" xfId="0" applyAlignment="1">
      <alignment horizontal="center" vertical="center"/>
    </xf>
    <xf numFmtId="0" fontId="0" fillId="5" borderId="0" xfId="0" applyFill="1" applyAlignment="1">
      <alignment horizontal="right"/>
    </xf>
    <xf numFmtId="0" fontId="0" fillId="5" borderId="0" xfId="0" applyFill="1" applyAlignment="1">
      <alignment horizontal="center"/>
    </xf>
    <xf numFmtId="2" fontId="6" fillId="5" borderId="0" xfId="0" applyNumberFormat="1" applyFont="1" applyFill="1"/>
    <xf numFmtId="0" fontId="8" fillId="0" borderId="0" xfId="0" applyFont="1" applyAlignment="1">
      <alignment horizontal="justify" vertical="center" wrapText="1"/>
    </xf>
    <xf numFmtId="0" fontId="6" fillId="0" borderId="6"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15" fillId="0" borderId="17" xfId="0" applyFont="1" applyBorder="1" applyAlignment="1">
      <alignment horizontal="center"/>
    </xf>
    <xf numFmtId="0" fontId="15" fillId="0" borderId="6" xfId="0" applyFont="1" applyBorder="1" applyAlignment="1">
      <alignment horizontal="center"/>
    </xf>
    <xf numFmtId="0" fontId="2" fillId="0" borderId="4" xfId="0" applyFont="1" applyBorder="1" applyAlignment="1">
      <alignment horizontal="center"/>
    </xf>
    <xf numFmtId="0" fontId="2" fillId="0" borderId="17" xfId="0" applyFont="1" applyBorder="1" applyAlignment="1">
      <alignment horizontal="center"/>
    </xf>
    <xf numFmtId="0" fontId="2" fillId="0" borderId="6" xfId="0" applyFont="1" applyBorder="1" applyAlignment="1">
      <alignment horizontal="center"/>
    </xf>
    <xf numFmtId="0" fontId="18" fillId="0" borderId="0" xfId="1" applyFont="1" applyAlignment="1">
      <alignment vertical="center"/>
    </xf>
    <xf numFmtId="0" fontId="2" fillId="0" borderId="22" xfId="0" applyFont="1" applyBorder="1" applyAlignment="1">
      <alignment horizontal="center"/>
    </xf>
    <xf numFmtId="0" fontId="6" fillId="0" borderId="23" xfId="0" applyFont="1" applyBorder="1" applyAlignment="1">
      <alignment horizontal="center"/>
    </xf>
    <xf numFmtId="0" fontId="22" fillId="0" borderId="0" xfId="0" applyFont="1"/>
    <xf numFmtId="0" fontId="23" fillId="0" borderId="0" xfId="0" applyFont="1" applyAlignment="1">
      <alignment vertical="center" wrapText="1"/>
    </xf>
    <xf numFmtId="0" fontId="21" fillId="0" borderId="4" xfId="0" applyFont="1" applyBorder="1"/>
    <xf numFmtId="0" fontId="22" fillId="0" borderId="13" xfId="0" applyFont="1" applyBorder="1"/>
    <xf numFmtId="0" fontId="22" fillId="0" borderId="5" xfId="0" applyFont="1" applyBorder="1"/>
    <xf numFmtId="0" fontId="22" fillId="0" borderId="6" xfId="0" applyFont="1" applyBorder="1"/>
    <xf numFmtId="0" fontId="22" fillId="0" borderId="7" xfId="0" applyFont="1" applyBorder="1"/>
    <xf numFmtId="0" fontId="24" fillId="0" borderId="6" xfId="0" applyFont="1" applyBorder="1"/>
    <xf numFmtId="0" fontId="25" fillId="0" borderId="6" xfId="0" applyFont="1" applyBorder="1"/>
    <xf numFmtId="0" fontId="27" fillId="0" borderId="6" xfId="0" applyFont="1" applyBorder="1"/>
    <xf numFmtId="0" fontId="23" fillId="0" borderId="6" xfId="0" applyFont="1" applyBorder="1" applyAlignment="1">
      <alignment horizontal="justify" vertical="center" wrapText="1"/>
    </xf>
    <xf numFmtId="0" fontId="23" fillId="0" borderId="0" xfId="0" applyFont="1" applyAlignment="1">
      <alignment horizontal="justify" vertical="center" wrapText="1"/>
    </xf>
    <xf numFmtId="0" fontId="23" fillId="0" borderId="7" xfId="0" applyFont="1" applyBorder="1" applyAlignment="1">
      <alignment horizontal="justify" vertical="center" wrapText="1"/>
    </xf>
    <xf numFmtId="0" fontId="23" fillId="0" borderId="6" xfId="0" applyFont="1" applyBorder="1"/>
    <xf numFmtId="0" fontId="31" fillId="0" borderId="0" xfId="0" applyFont="1"/>
    <xf numFmtId="0" fontId="31" fillId="0" borderId="7" xfId="0" applyFont="1" applyBorder="1"/>
    <xf numFmtId="0" fontId="32" fillId="0" borderId="0" xfId="0" applyFont="1"/>
    <xf numFmtId="0" fontId="29" fillId="0" borderId="4" xfId="0" applyFont="1" applyBorder="1"/>
    <xf numFmtId="0" fontId="29" fillId="0" borderId="0" xfId="0" applyFont="1"/>
    <xf numFmtId="0" fontId="23" fillId="0" borderId="8" xfId="0" applyFont="1" applyBorder="1"/>
    <xf numFmtId="0" fontId="22" fillId="0" borderId="14" xfId="0" applyFont="1" applyBorder="1"/>
    <xf numFmtId="0" fontId="0" fillId="0" borderId="14" xfId="0" applyBorder="1"/>
    <xf numFmtId="0" fontId="0" fillId="6" borderId="9" xfId="0" applyFill="1" applyBorder="1" applyAlignment="1">
      <alignment horizontal="center"/>
    </xf>
    <xf numFmtId="2" fontId="0" fillId="0" borderId="11" xfId="0" applyNumberFormat="1" applyBorder="1" applyAlignment="1">
      <alignment horizontal="center"/>
    </xf>
    <xf numFmtId="2" fontId="0" fillId="0" borderId="12" xfId="0" applyNumberFormat="1" applyBorder="1" applyAlignment="1">
      <alignment horizontal="center"/>
    </xf>
    <xf numFmtId="2" fontId="0" fillId="0" borderId="10" xfId="0" applyNumberFormat="1" applyBorder="1" applyAlignment="1">
      <alignment horizontal="center"/>
    </xf>
    <xf numFmtId="0" fontId="34" fillId="7" borderId="1" xfId="0" applyFont="1" applyFill="1" applyBorder="1" applyAlignment="1">
      <alignment horizontal="center"/>
    </xf>
    <xf numFmtId="2" fontId="2" fillId="8" borderId="13" xfId="0" applyNumberFormat="1" applyFont="1" applyFill="1" applyBorder="1" applyProtection="1">
      <protection locked="0"/>
    </xf>
    <xf numFmtId="2" fontId="2" fillId="8" borderId="18" xfId="0" applyNumberFormat="1" applyFont="1" applyFill="1" applyBorder="1" applyProtection="1">
      <protection locked="0"/>
    </xf>
    <xf numFmtId="2" fontId="2" fillId="8" borderId="0" xfId="0" applyNumberFormat="1" applyFont="1" applyFill="1" applyProtection="1">
      <protection locked="0"/>
    </xf>
    <xf numFmtId="4" fontId="2" fillId="8" borderId="19" xfId="0" applyNumberFormat="1" applyFont="1" applyFill="1" applyBorder="1" applyProtection="1">
      <protection locked="0"/>
    </xf>
    <xf numFmtId="0" fontId="2" fillId="8" borderId="14" xfId="0" applyFont="1" applyFill="1" applyBorder="1" applyAlignment="1">
      <alignment horizontal="right"/>
    </xf>
    <xf numFmtId="0" fontId="0" fillId="9" borderId="0" xfId="0" applyFill="1"/>
    <xf numFmtId="0" fontId="35" fillId="3" borderId="0" xfId="0" applyFont="1" applyFill="1" applyAlignment="1">
      <alignment horizontal="center" vertical="center" wrapText="1"/>
    </xf>
    <xf numFmtId="0" fontId="9" fillId="0" borderId="4"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0" xfId="0" applyFont="1" applyAlignment="1">
      <alignment horizontal="justify" vertical="center" wrapText="1"/>
    </xf>
    <xf numFmtId="0" fontId="9" fillId="0" borderId="7" xfId="0" applyFont="1" applyBorder="1" applyAlignment="1">
      <alignment horizontal="justify"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0" applyFont="1" applyAlignment="1">
      <alignment horizontal="center" vertical="center"/>
    </xf>
    <xf numFmtId="0" fontId="0" fillId="4" borderId="10" xfId="0" applyFill="1" applyBorder="1" applyAlignment="1">
      <alignment horizontal="center" vertical="center"/>
    </xf>
    <xf numFmtId="0" fontId="0" fillId="4" borderId="16" xfId="0" applyFill="1" applyBorder="1" applyAlignment="1">
      <alignment horizontal="center" vertical="center"/>
    </xf>
    <xf numFmtId="0" fontId="0" fillId="4" borderId="11" xfId="0" applyFill="1" applyBorder="1" applyAlignment="1">
      <alignment horizontal="center" vertical="center"/>
    </xf>
    <xf numFmtId="0" fontId="9" fillId="0" borderId="8"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9" xfId="0" applyFont="1" applyBorder="1" applyAlignment="1">
      <alignment horizontal="justify" vertical="center" wrapText="1"/>
    </xf>
    <xf numFmtId="0" fontId="3" fillId="0" borderId="14" xfId="0" applyFont="1" applyBorder="1" applyAlignment="1">
      <alignment horizontal="center"/>
    </xf>
    <xf numFmtId="0" fontId="19" fillId="3" borderId="0" xfId="0" applyFont="1" applyFill="1" applyAlignment="1">
      <alignment horizontal="center"/>
    </xf>
    <xf numFmtId="0" fontId="7" fillId="0" borderId="4"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0" xfId="0" applyFont="1" applyAlignment="1">
      <alignment horizontal="justify" vertical="center" wrapText="1"/>
    </xf>
    <xf numFmtId="0" fontId="7" fillId="0" borderId="7"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0" xfId="0" applyFont="1" applyAlignment="1">
      <alignment horizontal="justify" vertical="center" wrapText="1"/>
    </xf>
    <xf numFmtId="0" fontId="8"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9" xfId="0" applyFont="1" applyBorder="1" applyAlignment="1">
      <alignment horizontal="justify" vertical="center" wrapText="1"/>
    </xf>
    <xf numFmtId="0" fontId="0" fillId="6" borderId="10" xfId="0" applyFill="1" applyBorder="1" applyAlignment="1">
      <alignment horizontal="center" vertical="center" textRotation="90"/>
    </xf>
    <xf numFmtId="0" fontId="0" fillId="6" borderId="11" xfId="0" applyFill="1" applyBorder="1" applyAlignment="1">
      <alignment horizontal="center" vertical="center" textRotation="90"/>
    </xf>
    <xf numFmtId="0" fontId="0" fillId="6" borderId="12" xfId="0" applyFill="1" applyBorder="1" applyAlignment="1">
      <alignment horizontal="center" vertical="center" textRotation="90"/>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3" fillId="0" borderId="6" xfId="0" applyFont="1" applyBorder="1" applyAlignment="1">
      <alignment horizontal="justify" vertical="center" wrapText="1"/>
    </xf>
    <xf numFmtId="0" fontId="23" fillId="0" borderId="0" xfId="0" applyFont="1" applyAlignment="1">
      <alignment horizontal="justify" vertical="center" wrapText="1"/>
    </xf>
    <xf numFmtId="0" fontId="23" fillId="0" borderId="7" xfId="0" applyFont="1" applyBorder="1" applyAlignment="1">
      <alignment horizontal="justify" vertical="center" wrapText="1"/>
    </xf>
    <xf numFmtId="0" fontId="23" fillId="0" borderId="8" xfId="0" applyFont="1" applyBorder="1" applyAlignment="1">
      <alignment horizontal="left" vertical="center"/>
    </xf>
    <xf numFmtId="0" fontId="23" fillId="0" borderId="14" xfId="0" applyFont="1" applyBorder="1" applyAlignment="1">
      <alignment horizontal="left" vertical="center"/>
    </xf>
    <xf numFmtId="0" fontId="23" fillId="0" borderId="9" xfId="0" applyFont="1" applyBorder="1" applyAlignment="1">
      <alignment horizontal="left" vertical="center"/>
    </xf>
    <xf numFmtId="0" fontId="33" fillId="0" borderId="4"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9" xfId="0" applyFont="1" applyBorder="1" applyAlignment="1">
      <alignment horizontal="center" vertical="center" wrapText="1"/>
    </xf>
    <xf numFmtId="0" fontId="26" fillId="0" borderId="6" xfId="0" applyFont="1" applyBorder="1" applyAlignment="1">
      <alignment horizontal="justify" vertical="center" wrapText="1"/>
    </xf>
    <xf numFmtId="0" fontId="26" fillId="0" borderId="0" xfId="0" applyFont="1" applyAlignment="1">
      <alignment horizontal="justify" vertical="center" wrapText="1"/>
    </xf>
    <xf numFmtId="0" fontId="26" fillId="0" borderId="7" xfId="0" applyFont="1" applyBorder="1" applyAlignment="1">
      <alignment horizontal="justify" vertical="center" wrapText="1"/>
    </xf>
    <xf numFmtId="0" fontId="23" fillId="0" borderId="6" xfId="0" applyFont="1" applyBorder="1" applyAlignment="1">
      <alignment horizontal="justify" vertical="center"/>
    </xf>
    <xf numFmtId="0" fontId="23" fillId="0" borderId="0" xfId="0" applyFont="1" applyAlignment="1">
      <alignment horizontal="justify" vertical="center"/>
    </xf>
    <xf numFmtId="0" fontId="23" fillId="0" borderId="7" xfId="0" applyFont="1" applyBorder="1" applyAlignment="1">
      <alignment horizontal="justify" vertical="center"/>
    </xf>
    <xf numFmtId="0" fontId="36" fillId="3" borderId="4" xfId="0" applyFont="1" applyFill="1" applyBorder="1" applyAlignment="1">
      <alignment horizontal="left"/>
    </xf>
    <xf numFmtId="0" fontId="36" fillId="3" borderId="13" xfId="0" applyFont="1" applyFill="1" applyBorder="1" applyAlignment="1">
      <alignment horizontal="center"/>
    </xf>
    <xf numFmtId="0" fontId="36" fillId="3" borderId="13" xfId="0" applyFont="1" applyFill="1" applyBorder="1"/>
    <xf numFmtId="0" fontId="38" fillId="3" borderId="5" xfId="1" applyFont="1" applyFill="1" applyBorder="1" applyAlignment="1">
      <alignment horizontal="center"/>
    </xf>
    <xf numFmtId="0" fontId="39" fillId="3" borderId="6" xfId="1" applyFont="1" applyFill="1" applyBorder="1" applyAlignment="1">
      <alignment horizontal="left"/>
    </xf>
    <xf numFmtId="0" fontId="36" fillId="3" borderId="0" xfId="0" applyFont="1" applyFill="1" applyAlignment="1">
      <alignment horizontal="center"/>
    </xf>
    <xf numFmtId="0" fontId="36" fillId="3" borderId="0" xfId="0" applyFont="1" applyFill="1"/>
    <xf numFmtId="0" fontId="36" fillId="3" borderId="7" xfId="0" applyFont="1" applyFill="1" applyBorder="1" applyAlignment="1">
      <alignment horizontal="center"/>
    </xf>
    <xf numFmtId="0" fontId="36" fillId="3" borderId="8" xfId="1" applyFont="1" applyFill="1" applyBorder="1" applyAlignment="1">
      <alignment horizontal="left"/>
    </xf>
    <xf numFmtId="0" fontId="36" fillId="3" borderId="14" xfId="1" applyFont="1" applyFill="1" applyBorder="1" applyAlignment="1">
      <alignment horizontal="left"/>
    </xf>
    <xf numFmtId="0" fontId="36" fillId="3" borderId="14" xfId="0" applyFont="1" applyFill="1" applyBorder="1"/>
    <xf numFmtId="0" fontId="37" fillId="3" borderId="9" xfId="0" applyFont="1" applyFill="1" applyBorder="1" applyAlignment="1">
      <alignment horizontal="center"/>
    </xf>
    <xf numFmtId="0" fontId="40" fillId="3" borderId="4" xfId="1" applyFont="1" applyFill="1" applyBorder="1" applyAlignment="1">
      <alignment horizontal="center"/>
    </xf>
    <xf numFmtId="0" fontId="40" fillId="3" borderId="13" xfId="1" applyFont="1" applyFill="1" applyBorder="1" applyAlignment="1">
      <alignment horizontal="center"/>
    </xf>
    <xf numFmtId="0" fontId="40" fillId="3" borderId="24" xfId="1" applyFont="1" applyFill="1" applyBorder="1" applyAlignment="1">
      <alignment horizontal="center"/>
    </xf>
    <xf numFmtId="0" fontId="41" fillId="3" borderId="6" xfId="0" applyFont="1" applyFill="1" applyBorder="1" applyAlignment="1">
      <alignment horizontal="center"/>
    </xf>
    <xf numFmtId="0" fontId="41" fillId="3" borderId="0" xfId="0" applyFont="1" applyFill="1" applyAlignment="1">
      <alignment horizontal="center"/>
    </xf>
    <xf numFmtId="0" fontId="41" fillId="3" borderId="25" xfId="0" applyFont="1" applyFill="1" applyBorder="1" applyAlignment="1">
      <alignment horizontal="center"/>
    </xf>
    <xf numFmtId="0" fontId="41" fillId="3" borderId="8" xfId="0" applyFont="1" applyFill="1" applyBorder="1" applyAlignment="1">
      <alignment horizontal="center"/>
    </xf>
    <xf numFmtId="0" fontId="41" fillId="3" borderId="14" xfId="0" applyFont="1" applyFill="1" applyBorder="1" applyAlignment="1">
      <alignment horizontal="center"/>
    </xf>
    <xf numFmtId="0" fontId="41" fillId="3" borderId="26"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effectLst>
                  <a:glow rad="127000">
                    <a:schemeClr val="accent6">
                      <a:lumMod val="40000"/>
                      <a:lumOff val="60000"/>
                    </a:schemeClr>
                  </a:glow>
                </a:effectLst>
                <a:latin typeface="+mn-lt"/>
                <a:ea typeface="+mn-ea"/>
                <a:cs typeface="+mn-cs"/>
              </a:defRPr>
            </a:pPr>
            <a:r>
              <a:rPr lang="en-GB" sz="2800">
                <a:effectLst>
                  <a:glow rad="127000">
                    <a:schemeClr val="accent6">
                      <a:lumMod val="40000"/>
                      <a:lumOff val="60000"/>
                    </a:schemeClr>
                  </a:glow>
                </a:effectLst>
              </a:rPr>
              <a:t>Minkowski Spacetime Diagram</a:t>
            </a:r>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effectLst>
                <a:glow rad="127000">
                  <a:schemeClr val="accent6">
                    <a:lumMod val="40000"/>
                    <a:lumOff val="60000"/>
                  </a:schemeClr>
                </a:glow>
              </a:effectLst>
              <a:latin typeface="+mn-lt"/>
              <a:ea typeface="+mn-ea"/>
              <a:cs typeface="+mn-cs"/>
            </a:defRPr>
          </a:pPr>
          <a:endParaRPr lang="en-CH"/>
        </a:p>
      </c:txPr>
    </c:title>
    <c:autoTitleDeleted val="0"/>
    <c:plotArea>
      <c:layout/>
      <c:scatterChart>
        <c:scatterStyle val="lineMarker"/>
        <c:varyColors val="0"/>
        <c:ser>
          <c:idx val="0"/>
          <c:order val="0"/>
          <c:tx>
            <c:v>X-axis</c:v>
          </c:tx>
          <c:spPr>
            <a:ln w="31750" cap="rnd">
              <a:solidFill>
                <a:schemeClr val="tx1"/>
              </a:solidFill>
              <a:round/>
            </a:ln>
            <a:effectLst/>
          </c:spPr>
          <c:marker>
            <c:symbol val="circle"/>
            <c:size val="5"/>
            <c:spPr>
              <a:solidFill>
                <a:schemeClr val="tx1"/>
              </a:solidFill>
              <a:ln w="9525">
                <a:solidFill>
                  <a:schemeClr val="tx1"/>
                </a:solidFill>
              </a:ln>
              <a:effectLst/>
            </c:spPr>
          </c:marker>
          <c:xVal>
            <c:numRef>
              <c:f>'Minkowski Spacetime Diagram'!$G$50:$G$70</c:f>
              <c:numCache>
                <c:formatCode>General</c:formatCode>
                <c:ptCount val="21"/>
                <c:pt idx="0">
                  <c:v>-10</c:v>
                </c:pt>
                <c:pt idx="1">
                  <c:v>-9</c:v>
                </c:pt>
                <c:pt idx="2">
                  <c:v>-8</c:v>
                </c:pt>
                <c:pt idx="3">
                  <c:v>-7</c:v>
                </c:pt>
                <c:pt idx="4">
                  <c:v>-6</c:v>
                </c:pt>
                <c:pt idx="5">
                  <c:v>-5</c:v>
                </c:pt>
                <c:pt idx="6">
                  <c:v>-4</c:v>
                </c:pt>
                <c:pt idx="7">
                  <c:v>-3</c:v>
                </c:pt>
                <c:pt idx="8">
                  <c:v>-2</c:v>
                </c:pt>
                <c:pt idx="9">
                  <c:v>-1</c:v>
                </c:pt>
                <c:pt idx="10">
                  <c:v>0</c:v>
                </c:pt>
                <c:pt idx="11">
                  <c:v>1</c:v>
                </c:pt>
                <c:pt idx="12">
                  <c:v>2</c:v>
                </c:pt>
                <c:pt idx="13">
                  <c:v>3</c:v>
                </c:pt>
                <c:pt idx="14">
                  <c:v>4</c:v>
                </c:pt>
                <c:pt idx="15">
                  <c:v>5</c:v>
                </c:pt>
                <c:pt idx="16">
                  <c:v>6</c:v>
                </c:pt>
                <c:pt idx="17">
                  <c:v>7</c:v>
                </c:pt>
                <c:pt idx="18">
                  <c:v>8</c:v>
                </c:pt>
                <c:pt idx="19">
                  <c:v>9</c:v>
                </c:pt>
                <c:pt idx="20">
                  <c:v>10</c:v>
                </c:pt>
              </c:numCache>
            </c:numRef>
          </c:xVal>
          <c:yVal>
            <c:numRef>
              <c:f>'Minkowski Spacetime Diagram'!$H$50:$H$70</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yVal>
          <c:smooth val="0"/>
          <c:extLst>
            <c:ext xmlns:c16="http://schemas.microsoft.com/office/drawing/2014/chart" uri="{C3380CC4-5D6E-409C-BE32-E72D297353CC}">
              <c16:uniqueId val="{00000000-A966-484F-91BF-EACF3F72BF16}"/>
            </c:ext>
          </c:extLst>
        </c:ser>
        <c:ser>
          <c:idx val="1"/>
          <c:order val="1"/>
          <c:tx>
            <c:v>ct-Axis</c:v>
          </c:tx>
          <c:spPr>
            <a:ln w="31750" cap="rnd">
              <a:solidFill>
                <a:schemeClr val="tx1"/>
              </a:solidFill>
              <a:round/>
            </a:ln>
            <a:effectLst/>
          </c:spPr>
          <c:marker>
            <c:symbol val="circle"/>
            <c:size val="5"/>
            <c:spPr>
              <a:solidFill>
                <a:schemeClr val="tx1"/>
              </a:solidFill>
              <a:ln w="9525">
                <a:solidFill>
                  <a:schemeClr val="tx1"/>
                </a:solidFill>
              </a:ln>
              <a:effectLst/>
            </c:spPr>
          </c:marker>
          <c:xVal>
            <c:numRef>
              <c:f>'Minkowski Spacetime Diagram'!$E$60:$E$70</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xVal>
          <c:yVal>
            <c:numRef>
              <c:f>'Minkowski Spacetime Diagram'!$F$60:$F$70</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0"/>
          <c:extLst>
            <c:ext xmlns:c16="http://schemas.microsoft.com/office/drawing/2014/chart" uri="{C3380CC4-5D6E-409C-BE32-E72D297353CC}">
              <c16:uniqueId val="{00000002-A966-484F-91BF-EACF3F72BF16}"/>
            </c:ext>
          </c:extLst>
        </c:ser>
        <c:ser>
          <c:idx val="2"/>
          <c:order val="2"/>
          <c:tx>
            <c:v>ct'-0</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Diagram'!$E$75:$E$85</c:f>
              <c:numCache>
                <c:formatCode>#,##0.00</c:formatCode>
                <c:ptCount val="11"/>
                <c:pt idx="0" formatCode="General">
                  <c:v>0</c:v>
                </c:pt>
                <c:pt idx="1">
                  <c:v>0.50390325986026874</c:v>
                </c:pt>
                <c:pt idx="2">
                  <c:v>1.0078065197205375</c:v>
                </c:pt>
                <c:pt idx="3">
                  <c:v>1.5117097795808063</c:v>
                </c:pt>
                <c:pt idx="4">
                  <c:v>2.0156130394410749</c:v>
                </c:pt>
                <c:pt idx="5">
                  <c:v>2.5195162993013436</c:v>
                </c:pt>
                <c:pt idx="6">
                  <c:v>3.0234195591616126</c:v>
                </c:pt>
                <c:pt idx="7">
                  <c:v>3.5273228190218813</c:v>
                </c:pt>
                <c:pt idx="8">
                  <c:v>4.0312260788821499</c:v>
                </c:pt>
                <c:pt idx="9">
                  <c:v>4.5351293387424185</c:v>
                </c:pt>
                <c:pt idx="10">
                  <c:v>5.0390325986026872</c:v>
                </c:pt>
              </c:numCache>
            </c:numRef>
          </c:xVal>
          <c:yVal>
            <c:numRef>
              <c:f>'Minkowski Spacetime Diagram'!$F$75:$F$85</c:f>
              <c:numCache>
                <c:formatCode>#,##0.00</c:formatCode>
                <c:ptCount val="11"/>
                <c:pt idx="0" formatCode="General">
                  <c:v>0</c:v>
                </c:pt>
                <c:pt idx="1">
                  <c:v>1.1197850219117085</c:v>
                </c:pt>
                <c:pt idx="2">
                  <c:v>2.239570043823417</c:v>
                </c:pt>
                <c:pt idx="3">
                  <c:v>3.3593550657351257</c:v>
                </c:pt>
                <c:pt idx="4">
                  <c:v>4.4791400876468339</c:v>
                </c:pt>
                <c:pt idx="5">
                  <c:v>5.5989251095585422</c:v>
                </c:pt>
                <c:pt idx="6">
                  <c:v>6.7187101314702513</c:v>
                </c:pt>
                <c:pt idx="7">
                  <c:v>7.8384951533819596</c:v>
                </c:pt>
                <c:pt idx="8">
                  <c:v>8.9582801752936678</c:v>
                </c:pt>
                <c:pt idx="9">
                  <c:v>10.078065197205376</c:v>
                </c:pt>
                <c:pt idx="10">
                  <c:v>11.197850219117084</c:v>
                </c:pt>
              </c:numCache>
            </c:numRef>
          </c:yVal>
          <c:smooth val="0"/>
          <c:extLst>
            <c:ext xmlns:c16="http://schemas.microsoft.com/office/drawing/2014/chart" uri="{C3380CC4-5D6E-409C-BE32-E72D297353CC}">
              <c16:uniqueId val="{00000003-A966-484F-91BF-EACF3F72BF16}"/>
            </c:ext>
          </c:extLst>
        </c:ser>
        <c:ser>
          <c:idx val="3"/>
          <c:order val="3"/>
          <c:tx>
            <c:v>x'-0</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'Minkowski Spacetime Diagram'!$G$75:$G$85</c:f>
              <c:numCache>
                <c:formatCode>#,##0.00</c:formatCode>
                <c:ptCount val="11"/>
                <c:pt idx="0">
                  <c:v>0</c:v>
                </c:pt>
                <c:pt idx="1">
                  <c:v>1.1197850219117085</c:v>
                </c:pt>
                <c:pt idx="2">
                  <c:v>2.239570043823417</c:v>
                </c:pt>
                <c:pt idx="3">
                  <c:v>3.3593550657351257</c:v>
                </c:pt>
                <c:pt idx="4">
                  <c:v>4.4791400876468339</c:v>
                </c:pt>
                <c:pt idx="5">
                  <c:v>5.5989251095585422</c:v>
                </c:pt>
                <c:pt idx="6">
                  <c:v>6.7187101314702513</c:v>
                </c:pt>
                <c:pt idx="7">
                  <c:v>7.8384951533819596</c:v>
                </c:pt>
                <c:pt idx="8">
                  <c:v>8.9582801752936678</c:v>
                </c:pt>
                <c:pt idx="9">
                  <c:v>10.078065197205376</c:v>
                </c:pt>
                <c:pt idx="10">
                  <c:v>11.197850219117084</c:v>
                </c:pt>
              </c:numCache>
            </c:numRef>
          </c:xVal>
          <c:yVal>
            <c:numRef>
              <c:f>'Minkowski Spacetime Diagram'!$H$75:$H$85</c:f>
              <c:numCache>
                <c:formatCode>#,##0.00</c:formatCode>
                <c:ptCount val="11"/>
                <c:pt idx="0">
                  <c:v>0</c:v>
                </c:pt>
                <c:pt idx="1">
                  <c:v>0.50390325986026874</c:v>
                </c:pt>
                <c:pt idx="2">
                  <c:v>1.0078065197205375</c:v>
                </c:pt>
                <c:pt idx="3">
                  <c:v>1.5117097795808063</c:v>
                </c:pt>
                <c:pt idx="4">
                  <c:v>2.0156130394410749</c:v>
                </c:pt>
                <c:pt idx="5">
                  <c:v>2.5195162993013436</c:v>
                </c:pt>
                <c:pt idx="6">
                  <c:v>3.0234195591616126</c:v>
                </c:pt>
                <c:pt idx="7">
                  <c:v>3.5273228190218813</c:v>
                </c:pt>
                <c:pt idx="8">
                  <c:v>4.0312260788821499</c:v>
                </c:pt>
                <c:pt idx="9">
                  <c:v>4.5351293387424185</c:v>
                </c:pt>
                <c:pt idx="10">
                  <c:v>5.0390325986026872</c:v>
                </c:pt>
              </c:numCache>
            </c:numRef>
          </c:yVal>
          <c:smooth val="0"/>
          <c:extLst>
            <c:ext xmlns:c16="http://schemas.microsoft.com/office/drawing/2014/chart" uri="{C3380CC4-5D6E-409C-BE32-E72D297353CC}">
              <c16:uniqueId val="{00000004-A966-484F-91BF-EACF3F72BF16}"/>
            </c:ext>
          </c:extLst>
        </c:ser>
        <c:ser>
          <c:idx val="4"/>
          <c:order val="4"/>
          <c:tx>
            <c:v>ct'-1</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Diagram'!$E$91:$E$101</c:f>
              <c:numCache>
                <c:formatCode>#,##0.00</c:formatCode>
                <c:ptCount val="11"/>
                <c:pt idx="0">
                  <c:v>0.50390325986026874</c:v>
                </c:pt>
                <c:pt idx="1">
                  <c:v>1.6236882817719773</c:v>
                </c:pt>
                <c:pt idx="2">
                  <c:v>2.7434733036836856</c:v>
                </c:pt>
                <c:pt idx="3">
                  <c:v>3.8632583255953943</c:v>
                </c:pt>
                <c:pt idx="4">
                  <c:v>4.9830433475071025</c:v>
                </c:pt>
                <c:pt idx="5">
                  <c:v>6.1028283694188108</c:v>
                </c:pt>
                <c:pt idx="6">
                  <c:v>7.2226133913305199</c:v>
                </c:pt>
                <c:pt idx="7">
                  <c:v>8.3423984132422291</c:v>
                </c:pt>
                <c:pt idx="8">
                  <c:v>9.4621834351539373</c:v>
                </c:pt>
                <c:pt idx="9">
                  <c:v>10.581968457065646</c:v>
                </c:pt>
                <c:pt idx="10">
                  <c:v>11.701753478977354</c:v>
                </c:pt>
              </c:numCache>
            </c:numRef>
          </c:xVal>
          <c:yVal>
            <c:numRef>
              <c:f>'Minkowski Spacetime Diagram'!$F$91:$F$101</c:f>
              <c:numCache>
                <c:formatCode>#,##0.00</c:formatCode>
                <c:ptCount val="11"/>
                <c:pt idx="0">
                  <c:v>1.1197850219117085</c:v>
                </c:pt>
                <c:pt idx="1">
                  <c:v>1.6236882817719773</c:v>
                </c:pt>
                <c:pt idx="2">
                  <c:v>2.127591541632246</c:v>
                </c:pt>
                <c:pt idx="3">
                  <c:v>2.631494801492515</c:v>
                </c:pt>
                <c:pt idx="4">
                  <c:v>3.1353980613527836</c:v>
                </c:pt>
                <c:pt idx="5">
                  <c:v>3.6393013212130523</c:v>
                </c:pt>
                <c:pt idx="6">
                  <c:v>4.1432045810733209</c:v>
                </c:pt>
                <c:pt idx="7">
                  <c:v>4.6471078409335895</c:v>
                </c:pt>
                <c:pt idx="8">
                  <c:v>5.1510111007938582</c:v>
                </c:pt>
                <c:pt idx="9">
                  <c:v>5.6549143606541268</c:v>
                </c:pt>
                <c:pt idx="10">
                  <c:v>6.1588176205143954</c:v>
                </c:pt>
              </c:numCache>
            </c:numRef>
          </c:yVal>
          <c:smooth val="0"/>
          <c:extLst>
            <c:ext xmlns:c16="http://schemas.microsoft.com/office/drawing/2014/chart" uri="{C3380CC4-5D6E-409C-BE32-E72D297353CC}">
              <c16:uniqueId val="{00000005-A966-484F-91BF-EACF3F72BF16}"/>
            </c:ext>
          </c:extLst>
        </c:ser>
        <c:ser>
          <c:idx val="5"/>
          <c:order val="5"/>
          <c:tx>
            <c:v>ct'-2</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Diagram'!$G$91:$G$101</c:f>
              <c:numCache>
                <c:formatCode>#,##0.00</c:formatCode>
                <c:ptCount val="11"/>
                <c:pt idx="0">
                  <c:v>1.0078065197205375</c:v>
                </c:pt>
                <c:pt idx="1">
                  <c:v>2.127591541632246</c:v>
                </c:pt>
                <c:pt idx="2">
                  <c:v>3.2473765635439547</c:v>
                </c:pt>
                <c:pt idx="3">
                  <c:v>4.3671615854556629</c:v>
                </c:pt>
                <c:pt idx="4">
                  <c:v>5.4869466073673712</c:v>
                </c:pt>
                <c:pt idx="5">
                  <c:v>6.6067316292790794</c:v>
                </c:pt>
                <c:pt idx="6">
                  <c:v>7.7265166511907886</c:v>
                </c:pt>
                <c:pt idx="7">
                  <c:v>8.8463016731024968</c:v>
                </c:pt>
                <c:pt idx="8">
                  <c:v>9.9660866950142051</c:v>
                </c:pt>
                <c:pt idx="9">
                  <c:v>11.085871716925913</c:v>
                </c:pt>
                <c:pt idx="10">
                  <c:v>12.205656738837622</c:v>
                </c:pt>
              </c:numCache>
            </c:numRef>
          </c:xVal>
          <c:yVal>
            <c:numRef>
              <c:f>'Minkowski Spacetime Diagram'!$H$91:$H$101</c:f>
              <c:numCache>
                <c:formatCode>#,##0.00</c:formatCode>
                <c:ptCount val="11"/>
                <c:pt idx="0">
                  <c:v>2.239570043823417</c:v>
                </c:pt>
                <c:pt idx="1">
                  <c:v>2.7434733036836856</c:v>
                </c:pt>
                <c:pt idx="2">
                  <c:v>3.2473765635439547</c:v>
                </c:pt>
                <c:pt idx="3">
                  <c:v>3.7512798234042233</c:v>
                </c:pt>
                <c:pt idx="4">
                  <c:v>4.2551830832644919</c:v>
                </c:pt>
                <c:pt idx="5">
                  <c:v>4.7590863431247605</c:v>
                </c:pt>
                <c:pt idx="6">
                  <c:v>5.26298960298503</c:v>
                </c:pt>
                <c:pt idx="7">
                  <c:v>5.7668928628452978</c:v>
                </c:pt>
                <c:pt idx="8">
                  <c:v>6.2707961227055673</c:v>
                </c:pt>
                <c:pt idx="9">
                  <c:v>6.774699382565835</c:v>
                </c:pt>
                <c:pt idx="10">
                  <c:v>7.2786026424261046</c:v>
                </c:pt>
              </c:numCache>
            </c:numRef>
          </c:yVal>
          <c:smooth val="0"/>
          <c:extLst>
            <c:ext xmlns:c16="http://schemas.microsoft.com/office/drawing/2014/chart" uri="{C3380CC4-5D6E-409C-BE32-E72D297353CC}">
              <c16:uniqueId val="{00000006-A966-484F-91BF-EACF3F72BF16}"/>
            </c:ext>
          </c:extLst>
        </c:ser>
        <c:ser>
          <c:idx val="6"/>
          <c:order val="6"/>
          <c:tx>
            <c:v>ct'-3</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Diagram'!$I$91:$I$101</c:f>
              <c:numCache>
                <c:formatCode>#,##0.00</c:formatCode>
                <c:ptCount val="11"/>
                <c:pt idx="0">
                  <c:v>1.5117097795808063</c:v>
                </c:pt>
                <c:pt idx="1">
                  <c:v>2.631494801492515</c:v>
                </c:pt>
                <c:pt idx="2">
                  <c:v>3.7512798234042233</c:v>
                </c:pt>
                <c:pt idx="3">
                  <c:v>4.8710648453159315</c:v>
                </c:pt>
                <c:pt idx="4">
                  <c:v>5.9908498672276398</c:v>
                </c:pt>
                <c:pt idx="5">
                  <c:v>7.110634889139348</c:v>
                </c:pt>
                <c:pt idx="6">
                  <c:v>8.2304199110510581</c:v>
                </c:pt>
                <c:pt idx="7">
                  <c:v>9.3502049329627663</c:v>
                </c:pt>
                <c:pt idx="8">
                  <c:v>10.469989954874475</c:v>
                </c:pt>
                <c:pt idx="9">
                  <c:v>11.589774976786183</c:v>
                </c:pt>
                <c:pt idx="10">
                  <c:v>12.709559998697891</c:v>
                </c:pt>
              </c:numCache>
            </c:numRef>
          </c:xVal>
          <c:yVal>
            <c:numRef>
              <c:f>'Minkowski Spacetime Diagram'!$J$91:$J$101</c:f>
              <c:numCache>
                <c:formatCode>#,##0.00</c:formatCode>
                <c:ptCount val="11"/>
                <c:pt idx="0">
                  <c:v>3.3593550657351257</c:v>
                </c:pt>
                <c:pt idx="1">
                  <c:v>3.8632583255953943</c:v>
                </c:pt>
                <c:pt idx="2">
                  <c:v>4.3671615854556629</c:v>
                </c:pt>
                <c:pt idx="3">
                  <c:v>4.8710648453159315</c:v>
                </c:pt>
                <c:pt idx="4">
                  <c:v>5.374968105176201</c:v>
                </c:pt>
                <c:pt idx="5">
                  <c:v>5.8788713650364688</c:v>
                </c:pt>
                <c:pt idx="6">
                  <c:v>6.3827746248967383</c:v>
                </c:pt>
                <c:pt idx="7">
                  <c:v>6.8866778847570069</c:v>
                </c:pt>
                <c:pt idx="8">
                  <c:v>7.3905811446172756</c:v>
                </c:pt>
                <c:pt idx="9">
                  <c:v>7.8944844044775442</c:v>
                </c:pt>
                <c:pt idx="10">
                  <c:v>8.3983876643378128</c:v>
                </c:pt>
              </c:numCache>
            </c:numRef>
          </c:yVal>
          <c:smooth val="0"/>
          <c:extLst>
            <c:ext xmlns:c16="http://schemas.microsoft.com/office/drawing/2014/chart" uri="{C3380CC4-5D6E-409C-BE32-E72D297353CC}">
              <c16:uniqueId val="{00000008-A966-484F-91BF-EACF3F72BF16}"/>
            </c:ext>
          </c:extLst>
        </c:ser>
        <c:ser>
          <c:idx val="7"/>
          <c:order val="7"/>
          <c:tx>
            <c:v>ct'-4</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Diagram'!$K$91:$K$101</c:f>
              <c:numCache>
                <c:formatCode>#,##0.00</c:formatCode>
                <c:ptCount val="11"/>
                <c:pt idx="0">
                  <c:v>2.0156130394410749</c:v>
                </c:pt>
                <c:pt idx="1">
                  <c:v>3.1353980613527836</c:v>
                </c:pt>
                <c:pt idx="2">
                  <c:v>4.2551830832644919</c:v>
                </c:pt>
                <c:pt idx="3">
                  <c:v>5.374968105176201</c:v>
                </c:pt>
                <c:pt idx="4">
                  <c:v>6.4947531270879093</c:v>
                </c:pt>
                <c:pt idx="5">
                  <c:v>7.6145381489996176</c:v>
                </c:pt>
                <c:pt idx="6">
                  <c:v>8.7343231709113258</c:v>
                </c:pt>
                <c:pt idx="7">
                  <c:v>9.8541081928230341</c:v>
                </c:pt>
                <c:pt idx="8">
                  <c:v>10.973893214734742</c:v>
                </c:pt>
                <c:pt idx="9">
                  <c:v>12.093678236646451</c:v>
                </c:pt>
                <c:pt idx="10">
                  <c:v>13.213463258558159</c:v>
                </c:pt>
              </c:numCache>
            </c:numRef>
          </c:xVal>
          <c:yVal>
            <c:numRef>
              <c:f>'Minkowski Spacetime Diagram'!$L$91:$L$101</c:f>
              <c:numCache>
                <c:formatCode>#,##0.00</c:formatCode>
                <c:ptCount val="11"/>
                <c:pt idx="0">
                  <c:v>4.4791400876468339</c:v>
                </c:pt>
                <c:pt idx="1">
                  <c:v>4.9830433475071025</c:v>
                </c:pt>
                <c:pt idx="2">
                  <c:v>5.4869466073673712</c:v>
                </c:pt>
                <c:pt idx="3">
                  <c:v>5.9908498672276398</c:v>
                </c:pt>
                <c:pt idx="4">
                  <c:v>6.4947531270879093</c:v>
                </c:pt>
                <c:pt idx="5">
                  <c:v>6.998656386948177</c:v>
                </c:pt>
                <c:pt idx="6">
                  <c:v>7.5025596468084466</c:v>
                </c:pt>
                <c:pt idx="7">
                  <c:v>8.0064629066687161</c:v>
                </c:pt>
                <c:pt idx="8">
                  <c:v>8.5103661665289838</c:v>
                </c:pt>
                <c:pt idx="9">
                  <c:v>9.0142694263892515</c:v>
                </c:pt>
                <c:pt idx="10">
                  <c:v>9.5181726862495211</c:v>
                </c:pt>
              </c:numCache>
            </c:numRef>
          </c:yVal>
          <c:smooth val="0"/>
          <c:extLst>
            <c:ext xmlns:c16="http://schemas.microsoft.com/office/drawing/2014/chart" uri="{C3380CC4-5D6E-409C-BE32-E72D297353CC}">
              <c16:uniqueId val="{0000000A-A966-484F-91BF-EACF3F72BF16}"/>
            </c:ext>
          </c:extLst>
        </c:ser>
        <c:ser>
          <c:idx val="8"/>
          <c:order val="8"/>
          <c:tx>
            <c:v>ct'-5</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Diagram'!$M$91:$M$101</c:f>
              <c:numCache>
                <c:formatCode>#,##0.00</c:formatCode>
                <c:ptCount val="11"/>
                <c:pt idx="0">
                  <c:v>2.5195162993013436</c:v>
                </c:pt>
                <c:pt idx="1">
                  <c:v>3.6393013212130523</c:v>
                </c:pt>
                <c:pt idx="2">
                  <c:v>4.7590863431247605</c:v>
                </c:pt>
                <c:pt idx="3">
                  <c:v>5.8788713650364688</c:v>
                </c:pt>
                <c:pt idx="4">
                  <c:v>6.998656386948177</c:v>
                </c:pt>
                <c:pt idx="5">
                  <c:v>8.1184414088598853</c:v>
                </c:pt>
                <c:pt idx="6">
                  <c:v>9.2382264307715953</c:v>
                </c:pt>
                <c:pt idx="7">
                  <c:v>10.358011452683304</c:v>
                </c:pt>
                <c:pt idx="8">
                  <c:v>11.477796474595012</c:v>
                </c:pt>
                <c:pt idx="9">
                  <c:v>12.59758149650672</c:v>
                </c:pt>
                <c:pt idx="10">
                  <c:v>13.717366518418428</c:v>
                </c:pt>
              </c:numCache>
            </c:numRef>
          </c:xVal>
          <c:yVal>
            <c:numRef>
              <c:f>'Minkowski Spacetime Diagram'!$N$91:$N$101</c:f>
              <c:numCache>
                <c:formatCode>#,##0.00</c:formatCode>
                <c:ptCount val="11"/>
                <c:pt idx="0">
                  <c:v>5.5989251095585422</c:v>
                </c:pt>
                <c:pt idx="1">
                  <c:v>6.1028283694188108</c:v>
                </c:pt>
                <c:pt idx="2">
                  <c:v>6.6067316292790794</c:v>
                </c:pt>
                <c:pt idx="3">
                  <c:v>7.110634889139348</c:v>
                </c:pt>
                <c:pt idx="4">
                  <c:v>7.6145381489996176</c:v>
                </c:pt>
                <c:pt idx="5">
                  <c:v>8.1184414088598853</c:v>
                </c:pt>
                <c:pt idx="6">
                  <c:v>8.6223446687201548</c:v>
                </c:pt>
                <c:pt idx="7">
                  <c:v>9.1262479285804226</c:v>
                </c:pt>
                <c:pt idx="8">
                  <c:v>9.6301511884406921</c:v>
                </c:pt>
                <c:pt idx="9">
                  <c:v>10.134054448300962</c:v>
                </c:pt>
                <c:pt idx="10">
                  <c:v>10.637957708161229</c:v>
                </c:pt>
              </c:numCache>
            </c:numRef>
          </c:yVal>
          <c:smooth val="0"/>
          <c:extLst>
            <c:ext xmlns:c16="http://schemas.microsoft.com/office/drawing/2014/chart" uri="{C3380CC4-5D6E-409C-BE32-E72D297353CC}">
              <c16:uniqueId val="{0000000B-A966-484F-91BF-EACF3F72BF16}"/>
            </c:ext>
          </c:extLst>
        </c:ser>
        <c:ser>
          <c:idx val="9"/>
          <c:order val="9"/>
          <c:tx>
            <c:v>ct'-6</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Diagram'!$O$91:$O$101</c:f>
              <c:numCache>
                <c:formatCode>#,##0.00</c:formatCode>
                <c:ptCount val="11"/>
                <c:pt idx="0">
                  <c:v>3.0234195591616126</c:v>
                </c:pt>
                <c:pt idx="1">
                  <c:v>4.1432045810733209</c:v>
                </c:pt>
                <c:pt idx="2">
                  <c:v>5.26298960298503</c:v>
                </c:pt>
                <c:pt idx="3">
                  <c:v>6.3827746248967383</c:v>
                </c:pt>
                <c:pt idx="4">
                  <c:v>7.5025596468084466</c:v>
                </c:pt>
                <c:pt idx="5">
                  <c:v>8.6223446687201548</c:v>
                </c:pt>
                <c:pt idx="6">
                  <c:v>9.7421296906318631</c:v>
                </c:pt>
                <c:pt idx="7">
                  <c:v>10.861914712543573</c:v>
                </c:pt>
                <c:pt idx="8">
                  <c:v>11.98169973445528</c:v>
                </c:pt>
                <c:pt idx="9">
                  <c:v>13.10148475636699</c:v>
                </c:pt>
                <c:pt idx="10">
                  <c:v>14.221269778278696</c:v>
                </c:pt>
              </c:numCache>
            </c:numRef>
          </c:xVal>
          <c:yVal>
            <c:numRef>
              <c:f>'Minkowski Spacetime Diagram'!$P$91:$P$101</c:f>
              <c:numCache>
                <c:formatCode>#,##0.00</c:formatCode>
                <c:ptCount val="11"/>
                <c:pt idx="0">
                  <c:v>6.7187101314702513</c:v>
                </c:pt>
                <c:pt idx="1">
                  <c:v>7.2226133913305199</c:v>
                </c:pt>
                <c:pt idx="2">
                  <c:v>7.7265166511907886</c:v>
                </c:pt>
                <c:pt idx="3">
                  <c:v>8.2304199110510581</c:v>
                </c:pt>
                <c:pt idx="4">
                  <c:v>8.7343231709113258</c:v>
                </c:pt>
                <c:pt idx="5">
                  <c:v>9.2382264307715953</c:v>
                </c:pt>
                <c:pt idx="6">
                  <c:v>9.7421296906318631</c:v>
                </c:pt>
                <c:pt idx="7">
                  <c:v>10.246032950492133</c:v>
                </c:pt>
                <c:pt idx="8">
                  <c:v>10.749936210352402</c:v>
                </c:pt>
                <c:pt idx="9">
                  <c:v>11.25383947021267</c:v>
                </c:pt>
                <c:pt idx="10">
                  <c:v>11.757742730072938</c:v>
                </c:pt>
              </c:numCache>
            </c:numRef>
          </c:yVal>
          <c:smooth val="0"/>
          <c:extLst>
            <c:ext xmlns:c16="http://schemas.microsoft.com/office/drawing/2014/chart" uri="{C3380CC4-5D6E-409C-BE32-E72D297353CC}">
              <c16:uniqueId val="{0000000C-A966-484F-91BF-EACF3F72BF16}"/>
            </c:ext>
          </c:extLst>
        </c:ser>
        <c:ser>
          <c:idx val="10"/>
          <c:order val="10"/>
          <c:tx>
            <c:v>ct'-7</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Diagram'!$Q$91:$Q$101</c:f>
              <c:numCache>
                <c:formatCode>#,##0.00</c:formatCode>
                <c:ptCount val="11"/>
                <c:pt idx="0">
                  <c:v>3.5273228190218813</c:v>
                </c:pt>
                <c:pt idx="1">
                  <c:v>4.6471078409335895</c:v>
                </c:pt>
                <c:pt idx="2">
                  <c:v>5.7668928628452978</c:v>
                </c:pt>
                <c:pt idx="3">
                  <c:v>6.8866778847570069</c:v>
                </c:pt>
                <c:pt idx="4">
                  <c:v>8.0064629066687161</c:v>
                </c:pt>
                <c:pt idx="5">
                  <c:v>9.1262479285804226</c:v>
                </c:pt>
                <c:pt idx="6">
                  <c:v>10.246032950492133</c:v>
                </c:pt>
                <c:pt idx="7">
                  <c:v>11.365817972403841</c:v>
                </c:pt>
                <c:pt idx="8">
                  <c:v>12.485602994315549</c:v>
                </c:pt>
                <c:pt idx="9">
                  <c:v>13.605388016227257</c:v>
                </c:pt>
                <c:pt idx="10">
                  <c:v>14.725173038138966</c:v>
                </c:pt>
              </c:numCache>
            </c:numRef>
          </c:xVal>
          <c:yVal>
            <c:numRef>
              <c:f>'Minkowski Spacetime Diagram'!$R$91:$R$101</c:f>
              <c:numCache>
                <c:formatCode>#,##0.00</c:formatCode>
                <c:ptCount val="11"/>
                <c:pt idx="0">
                  <c:v>7.8384951533819596</c:v>
                </c:pt>
                <c:pt idx="1">
                  <c:v>8.3423984132422291</c:v>
                </c:pt>
                <c:pt idx="2">
                  <c:v>8.8463016731024968</c:v>
                </c:pt>
                <c:pt idx="3">
                  <c:v>9.3502049329627663</c:v>
                </c:pt>
                <c:pt idx="4">
                  <c:v>9.8541081928230341</c:v>
                </c:pt>
                <c:pt idx="5">
                  <c:v>10.358011452683304</c:v>
                </c:pt>
                <c:pt idx="6">
                  <c:v>10.861914712543573</c:v>
                </c:pt>
                <c:pt idx="7">
                  <c:v>11.365817972403841</c:v>
                </c:pt>
                <c:pt idx="8">
                  <c:v>11.869721232264109</c:v>
                </c:pt>
                <c:pt idx="9">
                  <c:v>12.373624492124378</c:v>
                </c:pt>
                <c:pt idx="10">
                  <c:v>12.877527751984648</c:v>
                </c:pt>
              </c:numCache>
            </c:numRef>
          </c:yVal>
          <c:smooth val="0"/>
          <c:extLst>
            <c:ext xmlns:c16="http://schemas.microsoft.com/office/drawing/2014/chart" uri="{C3380CC4-5D6E-409C-BE32-E72D297353CC}">
              <c16:uniqueId val="{0000000D-A966-484F-91BF-EACF3F72BF16}"/>
            </c:ext>
          </c:extLst>
        </c:ser>
        <c:ser>
          <c:idx val="11"/>
          <c:order val="11"/>
          <c:tx>
            <c:v>ct'-8</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Diagram'!$S$91:$S$101</c:f>
              <c:numCache>
                <c:formatCode>#,##0.00</c:formatCode>
                <c:ptCount val="11"/>
                <c:pt idx="0">
                  <c:v>4.0312260788821499</c:v>
                </c:pt>
                <c:pt idx="1">
                  <c:v>5.1510111007938582</c:v>
                </c:pt>
                <c:pt idx="2">
                  <c:v>6.2707961227055673</c:v>
                </c:pt>
                <c:pt idx="3">
                  <c:v>7.3905811446172756</c:v>
                </c:pt>
                <c:pt idx="4">
                  <c:v>8.5103661665289838</c:v>
                </c:pt>
                <c:pt idx="5">
                  <c:v>9.6301511884406921</c:v>
                </c:pt>
                <c:pt idx="6">
                  <c:v>10.749936210352402</c:v>
                </c:pt>
                <c:pt idx="7">
                  <c:v>11.869721232264109</c:v>
                </c:pt>
                <c:pt idx="8">
                  <c:v>12.989506254175819</c:v>
                </c:pt>
                <c:pt idx="9">
                  <c:v>14.109291276087525</c:v>
                </c:pt>
                <c:pt idx="10">
                  <c:v>15.229076297999235</c:v>
                </c:pt>
              </c:numCache>
            </c:numRef>
          </c:xVal>
          <c:yVal>
            <c:numRef>
              <c:f>'Minkowski Spacetime Diagram'!$T$91:$T$101</c:f>
              <c:numCache>
                <c:formatCode>#,##0.00</c:formatCode>
                <c:ptCount val="11"/>
                <c:pt idx="0">
                  <c:v>8.9582801752936678</c:v>
                </c:pt>
                <c:pt idx="1">
                  <c:v>9.4621834351539373</c:v>
                </c:pt>
                <c:pt idx="2">
                  <c:v>9.9660866950142051</c:v>
                </c:pt>
                <c:pt idx="3">
                  <c:v>10.469989954874475</c:v>
                </c:pt>
                <c:pt idx="4">
                  <c:v>10.973893214734742</c:v>
                </c:pt>
                <c:pt idx="5">
                  <c:v>11.477796474595012</c:v>
                </c:pt>
                <c:pt idx="6">
                  <c:v>11.98169973445528</c:v>
                </c:pt>
                <c:pt idx="7">
                  <c:v>12.485602994315549</c:v>
                </c:pt>
                <c:pt idx="8">
                  <c:v>12.989506254175819</c:v>
                </c:pt>
                <c:pt idx="9">
                  <c:v>13.493409514036086</c:v>
                </c:pt>
                <c:pt idx="10">
                  <c:v>13.997312773896354</c:v>
                </c:pt>
              </c:numCache>
            </c:numRef>
          </c:yVal>
          <c:smooth val="0"/>
          <c:extLst>
            <c:ext xmlns:c16="http://schemas.microsoft.com/office/drawing/2014/chart" uri="{C3380CC4-5D6E-409C-BE32-E72D297353CC}">
              <c16:uniqueId val="{0000000E-A966-484F-91BF-EACF3F72BF16}"/>
            </c:ext>
          </c:extLst>
        </c:ser>
        <c:ser>
          <c:idx val="12"/>
          <c:order val="12"/>
          <c:tx>
            <c:v>ct'-9</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Diagram'!$U$91:$U$101</c:f>
              <c:numCache>
                <c:formatCode>#,##0.00</c:formatCode>
                <c:ptCount val="11"/>
                <c:pt idx="0">
                  <c:v>4.5351293387424185</c:v>
                </c:pt>
                <c:pt idx="1">
                  <c:v>5.6549143606541268</c:v>
                </c:pt>
                <c:pt idx="2">
                  <c:v>6.774699382565835</c:v>
                </c:pt>
                <c:pt idx="3">
                  <c:v>7.8944844044775442</c:v>
                </c:pt>
                <c:pt idx="4">
                  <c:v>9.0142694263892515</c:v>
                </c:pt>
                <c:pt idx="5">
                  <c:v>10.134054448300962</c:v>
                </c:pt>
                <c:pt idx="6">
                  <c:v>11.25383947021267</c:v>
                </c:pt>
                <c:pt idx="7">
                  <c:v>12.373624492124378</c:v>
                </c:pt>
                <c:pt idx="8">
                  <c:v>13.493409514036086</c:v>
                </c:pt>
                <c:pt idx="9">
                  <c:v>14.613194535947795</c:v>
                </c:pt>
                <c:pt idx="10">
                  <c:v>15.732979557859503</c:v>
                </c:pt>
              </c:numCache>
            </c:numRef>
          </c:xVal>
          <c:yVal>
            <c:numRef>
              <c:f>'Minkowski Spacetime Diagram'!$V$91:$V$101</c:f>
              <c:numCache>
                <c:formatCode>#,##0.00</c:formatCode>
                <c:ptCount val="11"/>
                <c:pt idx="0">
                  <c:v>10.078065197205376</c:v>
                </c:pt>
                <c:pt idx="1">
                  <c:v>10.581968457065646</c:v>
                </c:pt>
                <c:pt idx="2">
                  <c:v>11.085871716925913</c:v>
                </c:pt>
                <c:pt idx="3">
                  <c:v>11.589774976786183</c:v>
                </c:pt>
                <c:pt idx="4">
                  <c:v>12.093678236646451</c:v>
                </c:pt>
                <c:pt idx="5">
                  <c:v>12.59758149650672</c:v>
                </c:pt>
                <c:pt idx="6">
                  <c:v>13.10148475636699</c:v>
                </c:pt>
                <c:pt idx="7">
                  <c:v>13.605388016227257</c:v>
                </c:pt>
                <c:pt idx="8">
                  <c:v>14.109291276087525</c:v>
                </c:pt>
                <c:pt idx="9">
                  <c:v>14.613194535947795</c:v>
                </c:pt>
                <c:pt idx="10">
                  <c:v>15.117097795808064</c:v>
                </c:pt>
              </c:numCache>
            </c:numRef>
          </c:yVal>
          <c:smooth val="0"/>
          <c:extLst>
            <c:ext xmlns:c16="http://schemas.microsoft.com/office/drawing/2014/chart" uri="{C3380CC4-5D6E-409C-BE32-E72D297353CC}">
              <c16:uniqueId val="{0000000F-A966-484F-91BF-EACF3F72BF16}"/>
            </c:ext>
          </c:extLst>
        </c:ser>
        <c:ser>
          <c:idx val="13"/>
          <c:order val="13"/>
          <c:tx>
            <c:v>ct'-10</c:v>
          </c:tx>
          <c:spPr>
            <a:ln w="19050" cap="rnd">
              <a:solidFill>
                <a:srgbClr val="FFC000"/>
              </a:solidFill>
              <a:round/>
            </a:ln>
            <a:effectLst/>
          </c:spPr>
          <c:marker>
            <c:symbol val="circle"/>
            <c:size val="5"/>
            <c:spPr>
              <a:solidFill>
                <a:schemeClr val="accent2">
                  <a:lumMod val="80000"/>
                  <a:lumOff val="20000"/>
                </a:schemeClr>
              </a:solidFill>
              <a:ln w="9525">
                <a:solidFill>
                  <a:schemeClr val="accent2">
                    <a:lumMod val="80000"/>
                    <a:lumOff val="20000"/>
                  </a:schemeClr>
                </a:solidFill>
              </a:ln>
              <a:effectLst/>
            </c:spPr>
          </c:marker>
          <c:xVal>
            <c:numRef>
              <c:f>'Minkowski Spacetime Diagram'!$W$91:$W$101</c:f>
              <c:numCache>
                <c:formatCode>#,##0.00</c:formatCode>
                <c:ptCount val="11"/>
                <c:pt idx="0">
                  <c:v>5.0390325986026872</c:v>
                </c:pt>
                <c:pt idx="1">
                  <c:v>6.1588176205143954</c:v>
                </c:pt>
                <c:pt idx="2">
                  <c:v>7.2786026424261046</c:v>
                </c:pt>
                <c:pt idx="3">
                  <c:v>8.3983876643378128</c:v>
                </c:pt>
                <c:pt idx="4">
                  <c:v>9.5181726862495211</c:v>
                </c:pt>
                <c:pt idx="5">
                  <c:v>10.637957708161229</c:v>
                </c:pt>
                <c:pt idx="6">
                  <c:v>11.757742730072938</c:v>
                </c:pt>
                <c:pt idx="7">
                  <c:v>12.877527751984648</c:v>
                </c:pt>
                <c:pt idx="8">
                  <c:v>13.997312773896354</c:v>
                </c:pt>
                <c:pt idx="9">
                  <c:v>15.117097795808064</c:v>
                </c:pt>
                <c:pt idx="10">
                  <c:v>16.236882817719771</c:v>
                </c:pt>
              </c:numCache>
            </c:numRef>
          </c:xVal>
          <c:yVal>
            <c:numRef>
              <c:f>'Minkowski Spacetime Diagram'!$X$91:$X$101</c:f>
              <c:numCache>
                <c:formatCode>#,##0.00</c:formatCode>
                <c:ptCount val="11"/>
                <c:pt idx="0">
                  <c:v>11.197850219117084</c:v>
                </c:pt>
                <c:pt idx="1">
                  <c:v>11.701753478977354</c:v>
                </c:pt>
                <c:pt idx="2">
                  <c:v>12.205656738837622</c:v>
                </c:pt>
                <c:pt idx="3">
                  <c:v>12.709559998697891</c:v>
                </c:pt>
                <c:pt idx="4">
                  <c:v>13.213463258558159</c:v>
                </c:pt>
                <c:pt idx="5">
                  <c:v>13.717366518418428</c:v>
                </c:pt>
                <c:pt idx="6">
                  <c:v>14.221269778278696</c:v>
                </c:pt>
                <c:pt idx="7">
                  <c:v>14.725173038138966</c:v>
                </c:pt>
                <c:pt idx="8">
                  <c:v>15.229076297999235</c:v>
                </c:pt>
                <c:pt idx="9">
                  <c:v>15.732979557859503</c:v>
                </c:pt>
                <c:pt idx="10">
                  <c:v>16.236882817719771</c:v>
                </c:pt>
              </c:numCache>
            </c:numRef>
          </c:yVal>
          <c:smooth val="0"/>
          <c:extLst>
            <c:ext xmlns:c16="http://schemas.microsoft.com/office/drawing/2014/chart" uri="{C3380CC4-5D6E-409C-BE32-E72D297353CC}">
              <c16:uniqueId val="{00000010-A966-484F-91BF-EACF3F72BF16}"/>
            </c:ext>
          </c:extLst>
        </c:ser>
        <c:ser>
          <c:idx val="14"/>
          <c:order val="14"/>
          <c:tx>
            <c:v>x'-1</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Diagram'!$E$104:$E$114</c:f>
              <c:numCache>
                <c:formatCode>#,##0.00</c:formatCode>
                <c:ptCount val="11"/>
                <c:pt idx="0">
                  <c:v>1.1197850219117085</c:v>
                </c:pt>
                <c:pt idx="1">
                  <c:v>1.6236882817719773</c:v>
                </c:pt>
                <c:pt idx="2">
                  <c:v>2.127591541632246</c:v>
                </c:pt>
                <c:pt idx="3">
                  <c:v>2.631494801492515</c:v>
                </c:pt>
                <c:pt idx="4">
                  <c:v>3.1353980613527836</c:v>
                </c:pt>
                <c:pt idx="5">
                  <c:v>3.6393013212130523</c:v>
                </c:pt>
                <c:pt idx="6">
                  <c:v>4.1432045810733209</c:v>
                </c:pt>
                <c:pt idx="7">
                  <c:v>4.6471078409335895</c:v>
                </c:pt>
                <c:pt idx="8">
                  <c:v>5.1510111007938582</c:v>
                </c:pt>
                <c:pt idx="9">
                  <c:v>5.6549143606541268</c:v>
                </c:pt>
                <c:pt idx="10">
                  <c:v>6.1588176205143954</c:v>
                </c:pt>
              </c:numCache>
            </c:numRef>
          </c:xVal>
          <c:yVal>
            <c:numRef>
              <c:f>'Minkowski Spacetime Diagram'!$F$104:$F$114</c:f>
              <c:numCache>
                <c:formatCode>#,##0.00</c:formatCode>
                <c:ptCount val="11"/>
                <c:pt idx="0">
                  <c:v>0.50390325986026874</c:v>
                </c:pt>
                <c:pt idx="1">
                  <c:v>1.6236882817719773</c:v>
                </c:pt>
                <c:pt idx="2">
                  <c:v>2.7434733036836856</c:v>
                </c:pt>
                <c:pt idx="3">
                  <c:v>3.8632583255953943</c:v>
                </c:pt>
                <c:pt idx="4">
                  <c:v>4.9830433475071025</c:v>
                </c:pt>
                <c:pt idx="5">
                  <c:v>6.1028283694188108</c:v>
                </c:pt>
                <c:pt idx="6">
                  <c:v>7.2226133913305199</c:v>
                </c:pt>
                <c:pt idx="7">
                  <c:v>8.3423984132422291</c:v>
                </c:pt>
                <c:pt idx="8">
                  <c:v>9.4621834351539373</c:v>
                </c:pt>
                <c:pt idx="9">
                  <c:v>10.581968457065646</c:v>
                </c:pt>
                <c:pt idx="10">
                  <c:v>11.701753478977354</c:v>
                </c:pt>
              </c:numCache>
            </c:numRef>
          </c:yVal>
          <c:smooth val="0"/>
          <c:extLst>
            <c:ext xmlns:c16="http://schemas.microsoft.com/office/drawing/2014/chart" uri="{C3380CC4-5D6E-409C-BE32-E72D297353CC}">
              <c16:uniqueId val="{00000012-A966-484F-91BF-EACF3F72BF16}"/>
            </c:ext>
          </c:extLst>
        </c:ser>
        <c:ser>
          <c:idx val="15"/>
          <c:order val="15"/>
          <c:tx>
            <c:v>x'-2</c:v>
          </c:tx>
          <c:spPr>
            <a:ln w="19050" cap="rnd">
              <a:solidFill>
                <a:schemeClr val="accent4">
                  <a:lumMod val="80000"/>
                  <a:lumOff val="20000"/>
                </a:schemeClr>
              </a:solidFill>
              <a:round/>
            </a:ln>
            <a:effectLst/>
          </c:spPr>
          <c:marker>
            <c:symbol val="circle"/>
            <c:size val="5"/>
            <c:spPr>
              <a:solidFill>
                <a:schemeClr val="accent4">
                  <a:lumMod val="80000"/>
                  <a:lumOff val="20000"/>
                </a:schemeClr>
              </a:solidFill>
              <a:ln w="9525">
                <a:solidFill>
                  <a:schemeClr val="accent4">
                    <a:lumMod val="80000"/>
                    <a:lumOff val="20000"/>
                  </a:schemeClr>
                </a:solidFill>
              </a:ln>
              <a:effectLst/>
            </c:spPr>
          </c:marker>
          <c:xVal>
            <c:numRef>
              <c:f>'Minkowski Spacetime Diagram'!$G$104:$G$114</c:f>
              <c:numCache>
                <c:formatCode>#,##0.00</c:formatCode>
                <c:ptCount val="11"/>
                <c:pt idx="0">
                  <c:v>2.239570043823417</c:v>
                </c:pt>
                <c:pt idx="1">
                  <c:v>2.7434733036836856</c:v>
                </c:pt>
                <c:pt idx="2">
                  <c:v>3.2473765635439547</c:v>
                </c:pt>
                <c:pt idx="3">
                  <c:v>3.7512798234042233</c:v>
                </c:pt>
                <c:pt idx="4">
                  <c:v>4.2551830832644919</c:v>
                </c:pt>
                <c:pt idx="5">
                  <c:v>4.7590863431247605</c:v>
                </c:pt>
                <c:pt idx="6">
                  <c:v>5.26298960298503</c:v>
                </c:pt>
                <c:pt idx="7">
                  <c:v>5.7668928628452978</c:v>
                </c:pt>
                <c:pt idx="8">
                  <c:v>6.2707961227055673</c:v>
                </c:pt>
                <c:pt idx="9">
                  <c:v>6.774699382565835</c:v>
                </c:pt>
                <c:pt idx="10">
                  <c:v>7.2786026424261046</c:v>
                </c:pt>
              </c:numCache>
            </c:numRef>
          </c:xVal>
          <c:yVal>
            <c:numRef>
              <c:f>'Minkowski Spacetime Diagram'!$H$104:$H$114</c:f>
              <c:numCache>
                <c:formatCode>#,##0.00</c:formatCode>
                <c:ptCount val="11"/>
                <c:pt idx="0">
                  <c:v>1.0078065197205375</c:v>
                </c:pt>
                <c:pt idx="1">
                  <c:v>2.127591541632246</c:v>
                </c:pt>
                <c:pt idx="2">
                  <c:v>3.2473765635439547</c:v>
                </c:pt>
                <c:pt idx="3">
                  <c:v>4.3671615854556629</c:v>
                </c:pt>
                <c:pt idx="4">
                  <c:v>5.4869466073673712</c:v>
                </c:pt>
                <c:pt idx="5">
                  <c:v>6.6067316292790794</c:v>
                </c:pt>
                <c:pt idx="6">
                  <c:v>7.7265166511907886</c:v>
                </c:pt>
                <c:pt idx="7">
                  <c:v>8.8463016731024968</c:v>
                </c:pt>
                <c:pt idx="8">
                  <c:v>9.9660866950142051</c:v>
                </c:pt>
                <c:pt idx="9">
                  <c:v>11.085871716925913</c:v>
                </c:pt>
                <c:pt idx="10">
                  <c:v>12.205656738837622</c:v>
                </c:pt>
              </c:numCache>
            </c:numRef>
          </c:yVal>
          <c:smooth val="0"/>
          <c:extLst>
            <c:ext xmlns:c16="http://schemas.microsoft.com/office/drawing/2014/chart" uri="{C3380CC4-5D6E-409C-BE32-E72D297353CC}">
              <c16:uniqueId val="{00000014-A966-484F-91BF-EACF3F72BF16}"/>
            </c:ext>
          </c:extLst>
        </c:ser>
        <c:ser>
          <c:idx val="16"/>
          <c:order val="16"/>
          <c:tx>
            <c:v>x'-3</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Diagram'!$I$104:$I$114</c:f>
              <c:numCache>
                <c:formatCode>#,##0.00</c:formatCode>
                <c:ptCount val="11"/>
                <c:pt idx="0">
                  <c:v>3.3593550657351257</c:v>
                </c:pt>
                <c:pt idx="1">
                  <c:v>3.8632583255953943</c:v>
                </c:pt>
                <c:pt idx="2">
                  <c:v>4.3671615854556629</c:v>
                </c:pt>
                <c:pt idx="3">
                  <c:v>4.8710648453159315</c:v>
                </c:pt>
                <c:pt idx="4">
                  <c:v>5.374968105176201</c:v>
                </c:pt>
                <c:pt idx="5">
                  <c:v>5.8788713650364688</c:v>
                </c:pt>
                <c:pt idx="6">
                  <c:v>6.3827746248967383</c:v>
                </c:pt>
                <c:pt idx="7">
                  <c:v>6.8866778847570069</c:v>
                </c:pt>
                <c:pt idx="8">
                  <c:v>7.3905811446172756</c:v>
                </c:pt>
                <c:pt idx="9">
                  <c:v>7.8944844044775442</c:v>
                </c:pt>
                <c:pt idx="10">
                  <c:v>8.3983876643378128</c:v>
                </c:pt>
              </c:numCache>
            </c:numRef>
          </c:xVal>
          <c:yVal>
            <c:numRef>
              <c:f>'Minkowski Spacetime Diagram'!$J$104:$J$114</c:f>
              <c:numCache>
                <c:formatCode>#,##0.00</c:formatCode>
                <c:ptCount val="11"/>
                <c:pt idx="0">
                  <c:v>1.5117097795808063</c:v>
                </c:pt>
                <c:pt idx="1">
                  <c:v>2.631494801492515</c:v>
                </c:pt>
                <c:pt idx="2">
                  <c:v>3.7512798234042233</c:v>
                </c:pt>
                <c:pt idx="3">
                  <c:v>4.8710648453159315</c:v>
                </c:pt>
                <c:pt idx="4">
                  <c:v>5.9908498672276398</c:v>
                </c:pt>
                <c:pt idx="5">
                  <c:v>7.110634889139348</c:v>
                </c:pt>
                <c:pt idx="6">
                  <c:v>8.2304199110510581</c:v>
                </c:pt>
                <c:pt idx="7">
                  <c:v>9.3502049329627663</c:v>
                </c:pt>
                <c:pt idx="8">
                  <c:v>10.469989954874475</c:v>
                </c:pt>
                <c:pt idx="9">
                  <c:v>11.589774976786183</c:v>
                </c:pt>
                <c:pt idx="10">
                  <c:v>12.709559998697891</c:v>
                </c:pt>
              </c:numCache>
            </c:numRef>
          </c:yVal>
          <c:smooth val="0"/>
          <c:extLst>
            <c:ext xmlns:c16="http://schemas.microsoft.com/office/drawing/2014/chart" uri="{C3380CC4-5D6E-409C-BE32-E72D297353CC}">
              <c16:uniqueId val="{00000015-A966-484F-91BF-EACF3F72BF16}"/>
            </c:ext>
          </c:extLst>
        </c:ser>
        <c:ser>
          <c:idx val="17"/>
          <c:order val="17"/>
          <c:tx>
            <c:v>x'-4</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Diagram'!$K$104:$K$114</c:f>
              <c:numCache>
                <c:formatCode>#,##0.00</c:formatCode>
                <c:ptCount val="11"/>
                <c:pt idx="0">
                  <c:v>4.4791400876468339</c:v>
                </c:pt>
                <c:pt idx="1">
                  <c:v>4.9830433475071025</c:v>
                </c:pt>
                <c:pt idx="2">
                  <c:v>5.4869466073673712</c:v>
                </c:pt>
                <c:pt idx="3">
                  <c:v>5.9908498672276398</c:v>
                </c:pt>
                <c:pt idx="4">
                  <c:v>6.4947531270879093</c:v>
                </c:pt>
                <c:pt idx="5">
                  <c:v>6.998656386948177</c:v>
                </c:pt>
                <c:pt idx="6">
                  <c:v>7.5025596468084466</c:v>
                </c:pt>
                <c:pt idx="7">
                  <c:v>8.0064629066687161</c:v>
                </c:pt>
                <c:pt idx="8">
                  <c:v>8.5103661665289838</c:v>
                </c:pt>
                <c:pt idx="9">
                  <c:v>9.0142694263892515</c:v>
                </c:pt>
                <c:pt idx="10">
                  <c:v>9.5181726862495211</c:v>
                </c:pt>
              </c:numCache>
            </c:numRef>
          </c:xVal>
          <c:yVal>
            <c:numRef>
              <c:f>'Minkowski Spacetime Diagram'!$L$104:$L$114</c:f>
              <c:numCache>
                <c:formatCode>#,##0.00</c:formatCode>
                <c:ptCount val="11"/>
                <c:pt idx="0">
                  <c:v>2.0156130394410749</c:v>
                </c:pt>
                <c:pt idx="1">
                  <c:v>3.1353980613527836</c:v>
                </c:pt>
                <c:pt idx="2">
                  <c:v>4.2551830832644919</c:v>
                </c:pt>
                <c:pt idx="3">
                  <c:v>5.374968105176201</c:v>
                </c:pt>
                <c:pt idx="4">
                  <c:v>6.4947531270879093</c:v>
                </c:pt>
                <c:pt idx="5">
                  <c:v>7.6145381489996176</c:v>
                </c:pt>
                <c:pt idx="6">
                  <c:v>8.7343231709113258</c:v>
                </c:pt>
                <c:pt idx="7">
                  <c:v>9.8541081928230341</c:v>
                </c:pt>
                <c:pt idx="8">
                  <c:v>10.973893214734742</c:v>
                </c:pt>
                <c:pt idx="9">
                  <c:v>12.093678236646451</c:v>
                </c:pt>
                <c:pt idx="10">
                  <c:v>13.213463258558159</c:v>
                </c:pt>
              </c:numCache>
            </c:numRef>
          </c:yVal>
          <c:smooth val="0"/>
          <c:extLst>
            <c:ext xmlns:c16="http://schemas.microsoft.com/office/drawing/2014/chart" uri="{C3380CC4-5D6E-409C-BE32-E72D297353CC}">
              <c16:uniqueId val="{00000016-A966-484F-91BF-EACF3F72BF16}"/>
            </c:ext>
          </c:extLst>
        </c:ser>
        <c:ser>
          <c:idx val="18"/>
          <c:order val="18"/>
          <c:tx>
            <c:v>x'-5</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Diagram'!$M$104:$M$114</c:f>
              <c:numCache>
                <c:formatCode>#,##0.00</c:formatCode>
                <c:ptCount val="11"/>
                <c:pt idx="0">
                  <c:v>5.5989251095585422</c:v>
                </c:pt>
                <c:pt idx="1">
                  <c:v>6.1028283694188108</c:v>
                </c:pt>
                <c:pt idx="2">
                  <c:v>6.6067316292790794</c:v>
                </c:pt>
                <c:pt idx="3">
                  <c:v>7.110634889139348</c:v>
                </c:pt>
                <c:pt idx="4">
                  <c:v>7.6145381489996176</c:v>
                </c:pt>
                <c:pt idx="5">
                  <c:v>8.1184414088598853</c:v>
                </c:pt>
                <c:pt idx="6">
                  <c:v>8.6223446687201548</c:v>
                </c:pt>
                <c:pt idx="7">
                  <c:v>9.1262479285804226</c:v>
                </c:pt>
                <c:pt idx="8">
                  <c:v>9.6301511884406921</c:v>
                </c:pt>
                <c:pt idx="9">
                  <c:v>10.134054448300962</c:v>
                </c:pt>
                <c:pt idx="10">
                  <c:v>10.637957708161229</c:v>
                </c:pt>
              </c:numCache>
            </c:numRef>
          </c:xVal>
          <c:yVal>
            <c:numRef>
              <c:f>'Minkowski Spacetime Diagram'!$N$104:$N$114</c:f>
              <c:numCache>
                <c:formatCode>#,##0.00</c:formatCode>
                <c:ptCount val="11"/>
                <c:pt idx="0">
                  <c:v>2.5195162993013436</c:v>
                </c:pt>
                <c:pt idx="1">
                  <c:v>3.6393013212130523</c:v>
                </c:pt>
                <c:pt idx="2">
                  <c:v>4.7590863431247605</c:v>
                </c:pt>
                <c:pt idx="3">
                  <c:v>5.8788713650364688</c:v>
                </c:pt>
                <c:pt idx="4">
                  <c:v>6.998656386948177</c:v>
                </c:pt>
                <c:pt idx="5">
                  <c:v>8.1184414088598853</c:v>
                </c:pt>
                <c:pt idx="6">
                  <c:v>9.2382264307715953</c:v>
                </c:pt>
                <c:pt idx="7">
                  <c:v>10.358011452683304</c:v>
                </c:pt>
                <c:pt idx="8">
                  <c:v>11.477796474595012</c:v>
                </c:pt>
                <c:pt idx="9">
                  <c:v>12.59758149650672</c:v>
                </c:pt>
                <c:pt idx="10">
                  <c:v>13.717366518418428</c:v>
                </c:pt>
              </c:numCache>
            </c:numRef>
          </c:yVal>
          <c:smooth val="0"/>
          <c:extLst>
            <c:ext xmlns:c16="http://schemas.microsoft.com/office/drawing/2014/chart" uri="{C3380CC4-5D6E-409C-BE32-E72D297353CC}">
              <c16:uniqueId val="{00000018-A966-484F-91BF-EACF3F72BF16}"/>
            </c:ext>
          </c:extLst>
        </c:ser>
        <c:ser>
          <c:idx val="19"/>
          <c:order val="19"/>
          <c:tx>
            <c:v>x'-6</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Diagram'!$O$104:$O$114</c:f>
              <c:numCache>
                <c:formatCode>#,##0.00</c:formatCode>
                <c:ptCount val="11"/>
                <c:pt idx="0">
                  <c:v>6.7187101314702513</c:v>
                </c:pt>
                <c:pt idx="1">
                  <c:v>7.2226133913305199</c:v>
                </c:pt>
                <c:pt idx="2">
                  <c:v>7.7265166511907886</c:v>
                </c:pt>
                <c:pt idx="3">
                  <c:v>8.2304199110510581</c:v>
                </c:pt>
                <c:pt idx="4">
                  <c:v>8.7343231709113258</c:v>
                </c:pt>
                <c:pt idx="5">
                  <c:v>9.2382264307715953</c:v>
                </c:pt>
                <c:pt idx="6">
                  <c:v>9.7421296906318631</c:v>
                </c:pt>
                <c:pt idx="7">
                  <c:v>10.246032950492133</c:v>
                </c:pt>
                <c:pt idx="8">
                  <c:v>10.749936210352402</c:v>
                </c:pt>
                <c:pt idx="9">
                  <c:v>11.25383947021267</c:v>
                </c:pt>
                <c:pt idx="10">
                  <c:v>11.757742730072938</c:v>
                </c:pt>
              </c:numCache>
            </c:numRef>
          </c:xVal>
          <c:yVal>
            <c:numRef>
              <c:f>'Minkowski Spacetime Diagram'!$P$104:$P$114</c:f>
              <c:numCache>
                <c:formatCode>#,##0.00</c:formatCode>
                <c:ptCount val="11"/>
                <c:pt idx="0">
                  <c:v>3.0234195591616126</c:v>
                </c:pt>
                <c:pt idx="1">
                  <c:v>4.1432045810733209</c:v>
                </c:pt>
                <c:pt idx="2">
                  <c:v>5.26298960298503</c:v>
                </c:pt>
                <c:pt idx="3">
                  <c:v>6.3827746248967383</c:v>
                </c:pt>
                <c:pt idx="4">
                  <c:v>7.5025596468084466</c:v>
                </c:pt>
                <c:pt idx="5">
                  <c:v>8.6223446687201548</c:v>
                </c:pt>
                <c:pt idx="6">
                  <c:v>9.7421296906318631</c:v>
                </c:pt>
                <c:pt idx="7">
                  <c:v>10.861914712543573</c:v>
                </c:pt>
                <c:pt idx="8">
                  <c:v>11.98169973445528</c:v>
                </c:pt>
                <c:pt idx="9">
                  <c:v>13.10148475636699</c:v>
                </c:pt>
                <c:pt idx="10">
                  <c:v>14.221269778278696</c:v>
                </c:pt>
              </c:numCache>
            </c:numRef>
          </c:yVal>
          <c:smooth val="0"/>
          <c:extLst>
            <c:ext xmlns:c16="http://schemas.microsoft.com/office/drawing/2014/chart" uri="{C3380CC4-5D6E-409C-BE32-E72D297353CC}">
              <c16:uniqueId val="{00000019-A966-484F-91BF-EACF3F72BF16}"/>
            </c:ext>
          </c:extLst>
        </c:ser>
        <c:ser>
          <c:idx val="20"/>
          <c:order val="20"/>
          <c:tx>
            <c:v>x'-7</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Diagram'!$Q$104:$Q$114</c:f>
              <c:numCache>
                <c:formatCode>#,##0.00</c:formatCode>
                <c:ptCount val="11"/>
                <c:pt idx="0">
                  <c:v>7.8384951533819596</c:v>
                </c:pt>
                <c:pt idx="1">
                  <c:v>8.3423984132422291</c:v>
                </c:pt>
                <c:pt idx="2">
                  <c:v>8.8463016731024968</c:v>
                </c:pt>
                <c:pt idx="3">
                  <c:v>9.3502049329627663</c:v>
                </c:pt>
                <c:pt idx="4">
                  <c:v>9.8541081928230341</c:v>
                </c:pt>
                <c:pt idx="5">
                  <c:v>10.358011452683304</c:v>
                </c:pt>
                <c:pt idx="6">
                  <c:v>10.861914712543573</c:v>
                </c:pt>
                <c:pt idx="7">
                  <c:v>11.365817972403841</c:v>
                </c:pt>
                <c:pt idx="8">
                  <c:v>11.869721232264109</c:v>
                </c:pt>
                <c:pt idx="9">
                  <c:v>12.373624492124378</c:v>
                </c:pt>
                <c:pt idx="10">
                  <c:v>12.877527751984648</c:v>
                </c:pt>
              </c:numCache>
            </c:numRef>
          </c:xVal>
          <c:yVal>
            <c:numRef>
              <c:f>'Minkowski Spacetime Diagram'!$R$104:$R$114</c:f>
              <c:numCache>
                <c:formatCode>#,##0.00</c:formatCode>
                <c:ptCount val="11"/>
                <c:pt idx="0">
                  <c:v>3.5273228190218813</c:v>
                </c:pt>
                <c:pt idx="1">
                  <c:v>4.6471078409335895</c:v>
                </c:pt>
                <c:pt idx="2">
                  <c:v>5.7668928628452978</c:v>
                </c:pt>
                <c:pt idx="3">
                  <c:v>6.8866778847570069</c:v>
                </c:pt>
                <c:pt idx="4">
                  <c:v>8.0064629066687161</c:v>
                </c:pt>
                <c:pt idx="5">
                  <c:v>9.1262479285804226</c:v>
                </c:pt>
                <c:pt idx="6">
                  <c:v>10.246032950492133</c:v>
                </c:pt>
                <c:pt idx="7">
                  <c:v>11.365817972403841</c:v>
                </c:pt>
                <c:pt idx="8">
                  <c:v>12.485602994315549</c:v>
                </c:pt>
                <c:pt idx="9">
                  <c:v>13.605388016227257</c:v>
                </c:pt>
                <c:pt idx="10">
                  <c:v>14.725173038138966</c:v>
                </c:pt>
              </c:numCache>
            </c:numRef>
          </c:yVal>
          <c:smooth val="0"/>
          <c:extLst>
            <c:ext xmlns:c16="http://schemas.microsoft.com/office/drawing/2014/chart" uri="{C3380CC4-5D6E-409C-BE32-E72D297353CC}">
              <c16:uniqueId val="{0000001A-A966-484F-91BF-EACF3F72BF16}"/>
            </c:ext>
          </c:extLst>
        </c:ser>
        <c:ser>
          <c:idx val="21"/>
          <c:order val="21"/>
          <c:tx>
            <c:v>x'-8</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Diagram'!$S$104:$S$114</c:f>
              <c:numCache>
                <c:formatCode>#,##0.00</c:formatCode>
                <c:ptCount val="11"/>
                <c:pt idx="0">
                  <c:v>8.9582801752936678</c:v>
                </c:pt>
                <c:pt idx="1">
                  <c:v>9.4621834351539373</c:v>
                </c:pt>
                <c:pt idx="2">
                  <c:v>9.9660866950142051</c:v>
                </c:pt>
                <c:pt idx="3">
                  <c:v>10.469989954874475</c:v>
                </c:pt>
                <c:pt idx="4">
                  <c:v>10.973893214734742</c:v>
                </c:pt>
                <c:pt idx="5">
                  <c:v>11.477796474595012</c:v>
                </c:pt>
                <c:pt idx="6">
                  <c:v>11.98169973445528</c:v>
                </c:pt>
                <c:pt idx="7">
                  <c:v>12.485602994315549</c:v>
                </c:pt>
                <c:pt idx="8">
                  <c:v>12.989506254175819</c:v>
                </c:pt>
                <c:pt idx="9">
                  <c:v>13.493409514036086</c:v>
                </c:pt>
                <c:pt idx="10">
                  <c:v>13.997312773896354</c:v>
                </c:pt>
              </c:numCache>
            </c:numRef>
          </c:xVal>
          <c:yVal>
            <c:numRef>
              <c:f>'Minkowski Spacetime Diagram'!$T$104:$T$114</c:f>
              <c:numCache>
                <c:formatCode>#,##0.00</c:formatCode>
                <c:ptCount val="11"/>
                <c:pt idx="0">
                  <c:v>4.0312260788821499</c:v>
                </c:pt>
                <c:pt idx="1">
                  <c:v>5.1510111007938582</c:v>
                </c:pt>
                <c:pt idx="2">
                  <c:v>6.2707961227055673</c:v>
                </c:pt>
                <c:pt idx="3">
                  <c:v>7.3905811446172756</c:v>
                </c:pt>
                <c:pt idx="4">
                  <c:v>8.5103661665289838</c:v>
                </c:pt>
                <c:pt idx="5">
                  <c:v>9.6301511884406921</c:v>
                </c:pt>
                <c:pt idx="6">
                  <c:v>10.749936210352402</c:v>
                </c:pt>
                <c:pt idx="7">
                  <c:v>11.869721232264109</c:v>
                </c:pt>
                <c:pt idx="8">
                  <c:v>12.989506254175819</c:v>
                </c:pt>
                <c:pt idx="9">
                  <c:v>14.109291276087525</c:v>
                </c:pt>
                <c:pt idx="10">
                  <c:v>15.229076297999235</c:v>
                </c:pt>
              </c:numCache>
            </c:numRef>
          </c:yVal>
          <c:smooth val="0"/>
          <c:extLst>
            <c:ext xmlns:c16="http://schemas.microsoft.com/office/drawing/2014/chart" uri="{C3380CC4-5D6E-409C-BE32-E72D297353CC}">
              <c16:uniqueId val="{0000001B-A966-484F-91BF-EACF3F72BF16}"/>
            </c:ext>
          </c:extLst>
        </c:ser>
        <c:ser>
          <c:idx val="22"/>
          <c:order val="22"/>
          <c:tx>
            <c:v>x'-9</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Diagram'!$U$104:$U$114</c:f>
              <c:numCache>
                <c:formatCode>#,##0.00</c:formatCode>
                <c:ptCount val="11"/>
                <c:pt idx="0">
                  <c:v>10.078065197205376</c:v>
                </c:pt>
                <c:pt idx="1">
                  <c:v>10.581968457065646</c:v>
                </c:pt>
                <c:pt idx="2">
                  <c:v>11.085871716925913</c:v>
                </c:pt>
                <c:pt idx="3">
                  <c:v>11.589774976786183</c:v>
                </c:pt>
                <c:pt idx="4">
                  <c:v>12.093678236646451</c:v>
                </c:pt>
                <c:pt idx="5">
                  <c:v>12.59758149650672</c:v>
                </c:pt>
                <c:pt idx="6">
                  <c:v>13.10148475636699</c:v>
                </c:pt>
                <c:pt idx="7">
                  <c:v>13.605388016227257</c:v>
                </c:pt>
                <c:pt idx="8">
                  <c:v>14.109291276087525</c:v>
                </c:pt>
                <c:pt idx="9">
                  <c:v>14.613194535947795</c:v>
                </c:pt>
                <c:pt idx="10">
                  <c:v>15.117097795808064</c:v>
                </c:pt>
              </c:numCache>
            </c:numRef>
          </c:xVal>
          <c:yVal>
            <c:numRef>
              <c:f>'Minkowski Spacetime Diagram'!$V$104:$V$114</c:f>
              <c:numCache>
                <c:formatCode>#,##0.00</c:formatCode>
                <c:ptCount val="11"/>
                <c:pt idx="0">
                  <c:v>4.5351293387424185</c:v>
                </c:pt>
                <c:pt idx="1">
                  <c:v>5.6549143606541268</c:v>
                </c:pt>
                <c:pt idx="2">
                  <c:v>6.774699382565835</c:v>
                </c:pt>
                <c:pt idx="3">
                  <c:v>7.8944844044775442</c:v>
                </c:pt>
                <c:pt idx="4">
                  <c:v>9.0142694263892515</c:v>
                </c:pt>
                <c:pt idx="5">
                  <c:v>10.134054448300962</c:v>
                </c:pt>
                <c:pt idx="6">
                  <c:v>11.25383947021267</c:v>
                </c:pt>
                <c:pt idx="7">
                  <c:v>12.373624492124378</c:v>
                </c:pt>
                <c:pt idx="8">
                  <c:v>13.493409514036086</c:v>
                </c:pt>
                <c:pt idx="9">
                  <c:v>14.613194535947795</c:v>
                </c:pt>
                <c:pt idx="10">
                  <c:v>15.732979557859503</c:v>
                </c:pt>
              </c:numCache>
            </c:numRef>
          </c:yVal>
          <c:smooth val="0"/>
          <c:extLst>
            <c:ext xmlns:c16="http://schemas.microsoft.com/office/drawing/2014/chart" uri="{C3380CC4-5D6E-409C-BE32-E72D297353CC}">
              <c16:uniqueId val="{0000001D-A966-484F-91BF-EACF3F72BF16}"/>
            </c:ext>
          </c:extLst>
        </c:ser>
        <c:ser>
          <c:idx val="23"/>
          <c:order val="23"/>
          <c:tx>
            <c:v>x'-10</c:v>
          </c:tx>
          <c:spPr>
            <a:ln w="19050" cap="rnd">
              <a:solidFill>
                <a:srgbClr val="FFC000"/>
              </a:solidFill>
              <a:round/>
            </a:ln>
            <a:effectLst/>
          </c:spPr>
          <c:marker>
            <c:symbol val="circle"/>
            <c:size val="5"/>
            <c:spPr>
              <a:solidFill>
                <a:srgbClr val="FFC000"/>
              </a:solidFill>
              <a:ln w="9525">
                <a:solidFill>
                  <a:srgbClr val="FFC000"/>
                </a:solidFill>
              </a:ln>
              <a:effectLst/>
            </c:spPr>
          </c:marker>
          <c:xVal>
            <c:numRef>
              <c:f>'Minkowski Spacetime Diagram'!$W$104:$W$114</c:f>
              <c:numCache>
                <c:formatCode>#,##0.00</c:formatCode>
                <c:ptCount val="11"/>
                <c:pt idx="0">
                  <c:v>11.197850219117084</c:v>
                </c:pt>
                <c:pt idx="1">
                  <c:v>11.701753478977354</c:v>
                </c:pt>
                <c:pt idx="2">
                  <c:v>12.205656738837622</c:v>
                </c:pt>
                <c:pt idx="3">
                  <c:v>12.709559998697891</c:v>
                </c:pt>
                <c:pt idx="4">
                  <c:v>13.213463258558159</c:v>
                </c:pt>
                <c:pt idx="5">
                  <c:v>13.717366518418428</c:v>
                </c:pt>
                <c:pt idx="6">
                  <c:v>14.221269778278696</c:v>
                </c:pt>
                <c:pt idx="7">
                  <c:v>14.725173038138966</c:v>
                </c:pt>
                <c:pt idx="8">
                  <c:v>15.229076297999235</c:v>
                </c:pt>
                <c:pt idx="9">
                  <c:v>15.732979557859503</c:v>
                </c:pt>
                <c:pt idx="10">
                  <c:v>16.236882817719771</c:v>
                </c:pt>
              </c:numCache>
            </c:numRef>
          </c:xVal>
          <c:yVal>
            <c:numRef>
              <c:f>'Minkowski Spacetime Diagram'!$X$104:$X$114</c:f>
              <c:numCache>
                <c:formatCode>#,##0.00</c:formatCode>
                <c:ptCount val="11"/>
                <c:pt idx="0">
                  <c:v>5.0390325986026872</c:v>
                </c:pt>
                <c:pt idx="1">
                  <c:v>6.1588176205143954</c:v>
                </c:pt>
                <c:pt idx="2">
                  <c:v>7.2786026424261046</c:v>
                </c:pt>
                <c:pt idx="3">
                  <c:v>8.3983876643378128</c:v>
                </c:pt>
                <c:pt idx="4">
                  <c:v>9.5181726862495211</c:v>
                </c:pt>
                <c:pt idx="5">
                  <c:v>10.637957708161229</c:v>
                </c:pt>
                <c:pt idx="6">
                  <c:v>11.757742730072938</c:v>
                </c:pt>
                <c:pt idx="7">
                  <c:v>12.877527751984648</c:v>
                </c:pt>
                <c:pt idx="8">
                  <c:v>13.997312773896354</c:v>
                </c:pt>
                <c:pt idx="9">
                  <c:v>15.117097795808064</c:v>
                </c:pt>
                <c:pt idx="10">
                  <c:v>16.236882817719771</c:v>
                </c:pt>
              </c:numCache>
            </c:numRef>
          </c:yVal>
          <c:smooth val="0"/>
          <c:extLst>
            <c:ext xmlns:c16="http://schemas.microsoft.com/office/drawing/2014/chart" uri="{C3380CC4-5D6E-409C-BE32-E72D297353CC}">
              <c16:uniqueId val="{0000001E-A966-484F-91BF-EACF3F72BF16}"/>
            </c:ext>
          </c:extLst>
        </c:ser>
        <c:ser>
          <c:idx val="27"/>
          <c:order val="24"/>
          <c:tx>
            <c:v>C-right</c:v>
          </c:tx>
          <c:spPr>
            <a:ln w="19050" cap="rnd">
              <a:solidFill>
                <a:schemeClr val="tx1"/>
              </a:solidFill>
              <a:round/>
            </a:ln>
            <a:effectLst/>
          </c:spPr>
          <c:marker>
            <c:symbol val="none"/>
          </c:marker>
          <c:xVal>
            <c:numRef>
              <c:f>'Minkowski Spacetime Diagram'!$Q$60:$Q$70</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'Minkowski Spacetime Diagram'!$R$60:$R$70</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0"/>
          <c:extLst>
            <c:ext xmlns:c16="http://schemas.microsoft.com/office/drawing/2014/chart" uri="{C3380CC4-5D6E-409C-BE32-E72D297353CC}">
              <c16:uniqueId val="{00000024-A966-484F-91BF-EACF3F72BF16}"/>
            </c:ext>
          </c:extLst>
        </c:ser>
        <c:ser>
          <c:idx val="28"/>
          <c:order val="25"/>
          <c:tx>
            <c:v>C-left</c:v>
          </c:tx>
          <c:spPr>
            <a:ln w="19050" cap="rnd">
              <a:solidFill>
                <a:schemeClr val="tx1"/>
              </a:solidFill>
              <a:round/>
            </a:ln>
            <a:effectLst/>
          </c:spPr>
          <c:marker>
            <c:symbol val="none"/>
          </c:marker>
          <c:xVal>
            <c:numRef>
              <c:f>'Minkowski Spacetime Diagram'!$S$60:$S$70</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xVal>
          <c:yVal>
            <c:numRef>
              <c:f>'Minkowski Spacetime Diagram'!$T$60:$T$70</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0"/>
          <c:extLst>
            <c:ext xmlns:c16="http://schemas.microsoft.com/office/drawing/2014/chart" uri="{C3380CC4-5D6E-409C-BE32-E72D297353CC}">
              <c16:uniqueId val="{00000026-A966-484F-91BF-EACF3F72BF16}"/>
            </c:ext>
          </c:extLst>
        </c:ser>
        <c:ser>
          <c:idx val="24"/>
          <c:order val="26"/>
          <c:tx>
            <c:v>Ht1</c:v>
          </c:tx>
          <c:spPr>
            <a:ln w="9525" cap="rnd">
              <a:solidFill>
                <a:schemeClr val="tx1"/>
              </a:solidFill>
              <a:prstDash val="sysDot"/>
              <a:round/>
            </a:ln>
            <a:effectLst/>
          </c:spPr>
          <c:marker>
            <c:symbol val="none"/>
          </c:marker>
          <c:xVal>
            <c:numRef>
              <c:f>'Minkowski Spacetime Diagram'!$D$121:$D$141</c:f>
              <c:numCache>
                <c:formatCode>General</c:formatCode>
                <c:ptCount val="21"/>
                <c:pt idx="0">
                  <c:v>-10</c:v>
                </c:pt>
                <c:pt idx="1">
                  <c:v>-9</c:v>
                </c:pt>
                <c:pt idx="2">
                  <c:v>-8</c:v>
                </c:pt>
                <c:pt idx="3">
                  <c:v>-7</c:v>
                </c:pt>
                <c:pt idx="4">
                  <c:v>-6</c:v>
                </c:pt>
                <c:pt idx="5">
                  <c:v>-5</c:v>
                </c:pt>
                <c:pt idx="6">
                  <c:v>-4</c:v>
                </c:pt>
                <c:pt idx="7">
                  <c:v>-3</c:v>
                </c:pt>
                <c:pt idx="8">
                  <c:v>-2</c:v>
                </c:pt>
                <c:pt idx="9">
                  <c:v>-1</c:v>
                </c:pt>
                <c:pt idx="10">
                  <c:v>0</c:v>
                </c:pt>
                <c:pt idx="11">
                  <c:v>1</c:v>
                </c:pt>
                <c:pt idx="12">
                  <c:v>2</c:v>
                </c:pt>
                <c:pt idx="13">
                  <c:v>3</c:v>
                </c:pt>
                <c:pt idx="14">
                  <c:v>4</c:v>
                </c:pt>
                <c:pt idx="15">
                  <c:v>5</c:v>
                </c:pt>
                <c:pt idx="16">
                  <c:v>6</c:v>
                </c:pt>
                <c:pt idx="17">
                  <c:v>7</c:v>
                </c:pt>
                <c:pt idx="18">
                  <c:v>8</c:v>
                </c:pt>
                <c:pt idx="19">
                  <c:v>9</c:v>
                </c:pt>
                <c:pt idx="20">
                  <c:v>10</c:v>
                </c:pt>
              </c:numCache>
            </c:numRef>
          </c:xVal>
          <c:yVal>
            <c:numRef>
              <c:f>'Minkowski Spacetime Diagram'!$E$121:$E$141</c:f>
              <c:numCache>
                <c:formatCode>#,##0.00</c:formatCode>
                <c:ptCount val="21"/>
                <c:pt idx="0">
                  <c:v>10.04987562112089</c:v>
                </c:pt>
                <c:pt idx="1">
                  <c:v>9.0553851381374173</c:v>
                </c:pt>
                <c:pt idx="2">
                  <c:v>8.0622577482985491</c:v>
                </c:pt>
                <c:pt idx="3">
                  <c:v>7.0710678118654755</c:v>
                </c:pt>
                <c:pt idx="4">
                  <c:v>6.0827625302982193</c:v>
                </c:pt>
                <c:pt idx="5">
                  <c:v>5.0990195135927845</c:v>
                </c:pt>
                <c:pt idx="6">
                  <c:v>4.1231056256176606</c:v>
                </c:pt>
                <c:pt idx="7">
                  <c:v>3.1622776601683795</c:v>
                </c:pt>
                <c:pt idx="8">
                  <c:v>2.2360679774997898</c:v>
                </c:pt>
                <c:pt idx="9">
                  <c:v>1.4142135623730951</c:v>
                </c:pt>
                <c:pt idx="10">
                  <c:v>1</c:v>
                </c:pt>
                <c:pt idx="11">
                  <c:v>1.4142135623730951</c:v>
                </c:pt>
                <c:pt idx="12">
                  <c:v>2.2360679774997898</c:v>
                </c:pt>
                <c:pt idx="13">
                  <c:v>3.1622776601683795</c:v>
                </c:pt>
                <c:pt idx="14">
                  <c:v>4.1231056256176606</c:v>
                </c:pt>
                <c:pt idx="15">
                  <c:v>5.0990195135927845</c:v>
                </c:pt>
                <c:pt idx="16">
                  <c:v>6.0827625302982193</c:v>
                </c:pt>
                <c:pt idx="17">
                  <c:v>7.0710678118654755</c:v>
                </c:pt>
                <c:pt idx="18">
                  <c:v>8.0622577482985491</c:v>
                </c:pt>
                <c:pt idx="19">
                  <c:v>9.0553851381374173</c:v>
                </c:pt>
                <c:pt idx="20">
                  <c:v>10.04987562112089</c:v>
                </c:pt>
              </c:numCache>
            </c:numRef>
          </c:yVal>
          <c:smooth val="1"/>
          <c:extLst>
            <c:ext xmlns:c16="http://schemas.microsoft.com/office/drawing/2014/chart" uri="{C3380CC4-5D6E-409C-BE32-E72D297353CC}">
              <c16:uniqueId val="{00000027-A966-484F-91BF-EACF3F72BF16}"/>
            </c:ext>
          </c:extLst>
        </c:ser>
        <c:ser>
          <c:idx val="25"/>
          <c:order val="27"/>
          <c:tx>
            <c:v>Ht2</c:v>
          </c:tx>
          <c:spPr>
            <a:ln w="9525" cap="rnd">
              <a:solidFill>
                <a:schemeClr val="tx1"/>
              </a:solidFill>
              <a:prstDash val="sysDot"/>
              <a:round/>
            </a:ln>
            <a:effectLst/>
          </c:spPr>
          <c:marker>
            <c:symbol val="none"/>
          </c:marker>
          <c:xVal>
            <c:numRef>
              <c:f>'Minkowski Spacetime Diagram'!$F$121:$F$141</c:f>
              <c:numCache>
                <c:formatCode>General</c:formatCode>
                <c:ptCount val="21"/>
                <c:pt idx="0">
                  <c:v>-10</c:v>
                </c:pt>
                <c:pt idx="1">
                  <c:v>-9</c:v>
                </c:pt>
                <c:pt idx="2">
                  <c:v>-8</c:v>
                </c:pt>
                <c:pt idx="3">
                  <c:v>-7</c:v>
                </c:pt>
                <c:pt idx="4">
                  <c:v>-6</c:v>
                </c:pt>
                <c:pt idx="5">
                  <c:v>-5</c:v>
                </c:pt>
                <c:pt idx="6">
                  <c:v>-4</c:v>
                </c:pt>
                <c:pt idx="7">
                  <c:v>-3</c:v>
                </c:pt>
                <c:pt idx="8">
                  <c:v>-2</c:v>
                </c:pt>
                <c:pt idx="9">
                  <c:v>-1</c:v>
                </c:pt>
                <c:pt idx="10">
                  <c:v>0</c:v>
                </c:pt>
                <c:pt idx="11">
                  <c:v>1</c:v>
                </c:pt>
                <c:pt idx="12">
                  <c:v>2</c:v>
                </c:pt>
                <c:pt idx="13">
                  <c:v>3</c:v>
                </c:pt>
                <c:pt idx="14">
                  <c:v>4</c:v>
                </c:pt>
                <c:pt idx="15">
                  <c:v>5</c:v>
                </c:pt>
                <c:pt idx="16">
                  <c:v>6</c:v>
                </c:pt>
                <c:pt idx="17">
                  <c:v>7</c:v>
                </c:pt>
                <c:pt idx="18">
                  <c:v>8</c:v>
                </c:pt>
                <c:pt idx="19">
                  <c:v>9</c:v>
                </c:pt>
                <c:pt idx="20">
                  <c:v>10</c:v>
                </c:pt>
              </c:numCache>
            </c:numRef>
          </c:xVal>
          <c:yVal>
            <c:numRef>
              <c:f>'Minkowski Spacetime Diagram'!$G$121:$G$141</c:f>
              <c:numCache>
                <c:formatCode>#,##0.00</c:formatCode>
                <c:ptCount val="21"/>
                <c:pt idx="0">
                  <c:v>10.198039027185569</c:v>
                </c:pt>
                <c:pt idx="1">
                  <c:v>9.2195444572928871</c:v>
                </c:pt>
                <c:pt idx="2">
                  <c:v>8.2462112512353212</c:v>
                </c:pt>
                <c:pt idx="3">
                  <c:v>7.2801098892805181</c:v>
                </c:pt>
                <c:pt idx="4">
                  <c:v>6.324555320336759</c:v>
                </c:pt>
                <c:pt idx="5">
                  <c:v>5.3851648071345037</c:v>
                </c:pt>
                <c:pt idx="6">
                  <c:v>4.4721359549995796</c:v>
                </c:pt>
                <c:pt idx="7">
                  <c:v>3.6055512754639891</c:v>
                </c:pt>
                <c:pt idx="8">
                  <c:v>2.8284271247461903</c:v>
                </c:pt>
                <c:pt idx="9">
                  <c:v>2.2360679774997898</c:v>
                </c:pt>
                <c:pt idx="10">
                  <c:v>2</c:v>
                </c:pt>
                <c:pt idx="11">
                  <c:v>2.2360679774997898</c:v>
                </c:pt>
                <c:pt idx="12">
                  <c:v>2.8284271247461903</c:v>
                </c:pt>
                <c:pt idx="13">
                  <c:v>3.6055512754639891</c:v>
                </c:pt>
                <c:pt idx="14">
                  <c:v>4.4721359549995796</c:v>
                </c:pt>
                <c:pt idx="15">
                  <c:v>5.3851648071345037</c:v>
                </c:pt>
                <c:pt idx="16">
                  <c:v>6.324555320336759</c:v>
                </c:pt>
                <c:pt idx="17">
                  <c:v>7.2801098892805181</c:v>
                </c:pt>
                <c:pt idx="18">
                  <c:v>8.2462112512353212</c:v>
                </c:pt>
                <c:pt idx="19">
                  <c:v>9.2195444572928871</c:v>
                </c:pt>
                <c:pt idx="20">
                  <c:v>10.198039027185569</c:v>
                </c:pt>
              </c:numCache>
            </c:numRef>
          </c:yVal>
          <c:smooth val="1"/>
          <c:extLst>
            <c:ext xmlns:c16="http://schemas.microsoft.com/office/drawing/2014/chart" uri="{C3380CC4-5D6E-409C-BE32-E72D297353CC}">
              <c16:uniqueId val="{00000028-A966-484F-91BF-EACF3F72BF16}"/>
            </c:ext>
          </c:extLst>
        </c:ser>
        <c:ser>
          <c:idx val="26"/>
          <c:order val="28"/>
          <c:tx>
            <c:v>Ht3</c:v>
          </c:tx>
          <c:spPr>
            <a:ln w="9525" cap="rnd">
              <a:solidFill>
                <a:schemeClr val="tx1"/>
              </a:solidFill>
              <a:prstDash val="sysDot"/>
              <a:round/>
            </a:ln>
            <a:effectLst/>
          </c:spPr>
          <c:marker>
            <c:symbol val="none"/>
          </c:marker>
          <c:xVal>
            <c:numRef>
              <c:f>'Minkowski Spacetime Diagram'!$H$121:$H$141</c:f>
              <c:numCache>
                <c:formatCode>General</c:formatCode>
                <c:ptCount val="21"/>
                <c:pt idx="0">
                  <c:v>-10</c:v>
                </c:pt>
                <c:pt idx="1">
                  <c:v>-9</c:v>
                </c:pt>
                <c:pt idx="2">
                  <c:v>-8</c:v>
                </c:pt>
                <c:pt idx="3">
                  <c:v>-7</c:v>
                </c:pt>
                <c:pt idx="4">
                  <c:v>-6</c:v>
                </c:pt>
                <c:pt idx="5">
                  <c:v>-5</c:v>
                </c:pt>
                <c:pt idx="6">
                  <c:v>-4</c:v>
                </c:pt>
                <c:pt idx="7">
                  <c:v>-3</c:v>
                </c:pt>
                <c:pt idx="8">
                  <c:v>-2</c:v>
                </c:pt>
                <c:pt idx="9">
                  <c:v>-1</c:v>
                </c:pt>
                <c:pt idx="10">
                  <c:v>0</c:v>
                </c:pt>
                <c:pt idx="11">
                  <c:v>1</c:v>
                </c:pt>
                <c:pt idx="12">
                  <c:v>2</c:v>
                </c:pt>
                <c:pt idx="13">
                  <c:v>3</c:v>
                </c:pt>
                <c:pt idx="14">
                  <c:v>4</c:v>
                </c:pt>
                <c:pt idx="15">
                  <c:v>5</c:v>
                </c:pt>
                <c:pt idx="16">
                  <c:v>6</c:v>
                </c:pt>
                <c:pt idx="17">
                  <c:v>7</c:v>
                </c:pt>
                <c:pt idx="18">
                  <c:v>8</c:v>
                </c:pt>
                <c:pt idx="19">
                  <c:v>9</c:v>
                </c:pt>
                <c:pt idx="20">
                  <c:v>10</c:v>
                </c:pt>
              </c:numCache>
            </c:numRef>
          </c:xVal>
          <c:yVal>
            <c:numRef>
              <c:f>'Minkowski Spacetime Diagram'!$I$121:$I$141</c:f>
              <c:numCache>
                <c:formatCode>#,##0.00</c:formatCode>
                <c:ptCount val="21"/>
                <c:pt idx="0">
                  <c:v>10.440306508910551</c:v>
                </c:pt>
                <c:pt idx="1">
                  <c:v>9.4868329805051381</c:v>
                </c:pt>
                <c:pt idx="2">
                  <c:v>8.5440037453175304</c:v>
                </c:pt>
                <c:pt idx="3">
                  <c:v>7.6157731058639087</c:v>
                </c:pt>
                <c:pt idx="4">
                  <c:v>6.7082039324993694</c:v>
                </c:pt>
                <c:pt idx="5">
                  <c:v>5.8309518948453007</c:v>
                </c:pt>
                <c:pt idx="6">
                  <c:v>5</c:v>
                </c:pt>
                <c:pt idx="7">
                  <c:v>4.2426406871192848</c:v>
                </c:pt>
                <c:pt idx="8">
                  <c:v>3.6055512754639891</c:v>
                </c:pt>
                <c:pt idx="9">
                  <c:v>3.1622776601683795</c:v>
                </c:pt>
                <c:pt idx="10">
                  <c:v>3</c:v>
                </c:pt>
                <c:pt idx="11">
                  <c:v>3.1622776601683795</c:v>
                </c:pt>
                <c:pt idx="12">
                  <c:v>3.6055512754639891</c:v>
                </c:pt>
                <c:pt idx="13">
                  <c:v>4.2426406871192848</c:v>
                </c:pt>
                <c:pt idx="14">
                  <c:v>5</c:v>
                </c:pt>
                <c:pt idx="15">
                  <c:v>5.8309518948453007</c:v>
                </c:pt>
                <c:pt idx="16">
                  <c:v>6.7082039324993694</c:v>
                </c:pt>
                <c:pt idx="17">
                  <c:v>7.6157731058639087</c:v>
                </c:pt>
                <c:pt idx="18">
                  <c:v>8.5440037453175304</c:v>
                </c:pt>
                <c:pt idx="19">
                  <c:v>9.4868329805051381</c:v>
                </c:pt>
                <c:pt idx="20">
                  <c:v>10.440306508910551</c:v>
                </c:pt>
              </c:numCache>
            </c:numRef>
          </c:yVal>
          <c:smooth val="1"/>
          <c:extLst>
            <c:ext xmlns:c16="http://schemas.microsoft.com/office/drawing/2014/chart" uri="{C3380CC4-5D6E-409C-BE32-E72D297353CC}">
              <c16:uniqueId val="{00000029-A966-484F-91BF-EACF3F72BF16}"/>
            </c:ext>
          </c:extLst>
        </c:ser>
        <c:ser>
          <c:idx val="29"/>
          <c:order val="29"/>
          <c:tx>
            <c:v>Ht4</c:v>
          </c:tx>
          <c:spPr>
            <a:ln w="9525" cap="rnd">
              <a:solidFill>
                <a:schemeClr val="tx1"/>
              </a:solidFill>
              <a:prstDash val="sysDot"/>
              <a:round/>
            </a:ln>
            <a:effectLst/>
          </c:spPr>
          <c:marker>
            <c:symbol val="none"/>
          </c:marker>
          <c:xVal>
            <c:numRef>
              <c:f>'Minkowski Spacetime Diagram'!$J$121:$J$141</c:f>
              <c:numCache>
                <c:formatCode>General</c:formatCode>
                <c:ptCount val="21"/>
                <c:pt idx="0">
                  <c:v>-10</c:v>
                </c:pt>
                <c:pt idx="1">
                  <c:v>-9</c:v>
                </c:pt>
                <c:pt idx="2">
                  <c:v>-8</c:v>
                </c:pt>
                <c:pt idx="3">
                  <c:v>-7</c:v>
                </c:pt>
                <c:pt idx="4">
                  <c:v>-6</c:v>
                </c:pt>
                <c:pt idx="5">
                  <c:v>-5</c:v>
                </c:pt>
                <c:pt idx="6">
                  <c:v>-4</c:v>
                </c:pt>
                <c:pt idx="7">
                  <c:v>-3</c:v>
                </c:pt>
                <c:pt idx="8">
                  <c:v>-2</c:v>
                </c:pt>
                <c:pt idx="9">
                  <c:v>-1</c:v>
                </c:pt>
                <c:pt idx="10">
                  <c:v>0</c:v>
                </c:pt>
                <c:pt idx="11">
                  <c:v>1</c:v>
                </c:pt>
                <c:pt idx="12">
                  <c:v>2</c:v>
                </c:pt>
                <c:pt idx="13">
                  <c:v>3</c:v>
                </c:pt>
                <c:pt idx="14">
                  <c:v>4</c:v>
                </c:pt>
                <c:pt idx="15">
                  <c:v>5</c:v>
                </c:pt>
                <c:pt idx="16">
                  <c:v>6</c:v>
                </c:pt>
                <c:pt idx="17">
                  <c:v>7</c:v>
                </c:pt>
                <c:pt idx="18">
                  <c:v>8</c:v>
                </c:pt>
                <c:pt idx="19">
                  <c:v>9</c:v>
                </c:pt>
                <c:pt idx="20">
                  <c:v>10</c:v>
                </c:pt>
              </c:numCache>
            </c:numRef>
          </c:xVal>
          <c:yVal>
            <c:numRef>
              <c:f>'Minkowski Spacetime Diagram'!$K$121:$K$141</c:f>
              <c:numCache>
                <c:formatCode>#,##0.00</c:formatCode>
                <c:ptCount val="21"/>
                <c:pt idx="0">
                  <c:v>10.770329614269007</c:v>
                </c:pt>
                <c:pt idx="1">
                  <c:v>9.8488578017961039</c:v>
                </c:pt>
                <c:pt idx="2">
                  <c:v>8.9442719099991592</c:v>
                </c:pt>
                <c:pt idx="3">
                  <c:v>8.0622577482985491</c:v>
                </c:pt>
                <c:pt idx="4">
                  <c:v>7.2111025509279782</c:v>
                </c:pt>
                <c:pt idx="5">
                  <c:v>6.4031242374328485</c:v>
                </c:pt>
                <c:pt idx="6">
                  <c:v>5.6568542494923806</c:v>
                </c:pt>
                <c:pt idx="7">
                  <c:v>5</c:v>
                </c:pt>
                <c:pt idx="8">
                  <c:v>4.4721359549995796</c:v>
                </c:pt>
                <c:pt idx="9">
                  <c:v>4.1231056256176606</c:v>
                </c:pt>
                <c:pt idx="10">
                  <c:v>4</c:v>
                </c:pt>
                <c:pt idx="11">
                  <c:v>4.1231056256176606</c:v>
                </c:pt>
                <c:pt idx="12">
                  <c:v>4.4721359549995796</c:v>
                </c:pt>
                <c:pt idx="13">
                  <c:v>5</c:v>
                </c:pt>
                <c:pt idx="14">
                  <c:v>5.6568542494923806</c:v>
                </c:pt>
                <c:pt idx="15">
                  <c:v>6.4031242374328485</c:v>
                </c:pt>
                <c:pt idx="16">
                  <c:v>7.2111025509279782</c:v>
                </c:pt>
                <c:pt idx="17">
                  <c:v>8.0622577482985491</c:v>
                </c:pt>
                <c:pt idx="18">
                  <c:v>8.9442719099991592</c:v>
                </c:pt>
                <c:pt idx="19">
                  <c:v>9.8488578017961039</c:v>
                </c:pt>
                <c:pt idx="20">
                  <c:v>10.770329614269007</c:v>
                </c:pt>
              </c:numCache>
            </c:numRef>
          </c:yVal>
          <c:smooth val="1"/>
          <c:extLst>
            <c:ext xmlns:c16="http://schemas.microsoft.com/office/drawing/2014/chart" uri="{C3380CC4-5D6E-409C-BE32-E72D297353CC}">
              <c16:uniqueId val="{0000002A-A966-484F-91BF-EACF3F72BF16}"/>
            </c:ext>
          </c:extLst>
        </c:ser>
        <c:ser>
          <c:idx val="30"/>
          <c:order val="30"/>
          <c:tx>
            <c:v>Ht5</c:v>
          </c:tx>
          <c:spPr>
            <a:ln w="9525" cap="rnd">
              <a:solidFill>
                <a:schemeClr val="accent1">
                  <a:lumMod val="50000"/>
                </a:schemeClr>
              </a:solidFill>
              <a:prstDash val="sysDot"/>
              <a:round/>
            </a:ln>
            <a:effectLst/>
          </c:spPr>
          <c:marker>
            <c:symbol val="none"/>
          </c:marker>
          <c:xVal>
            <c:numRef>
              <c:f>'Minkowski Spacetime Diagram'!$L$121:$L$141</c:f>
              <c:numCache>
                <c:formatCode>General</c:formatCode>
                <c:ptCount val="21"/>
                <c:pt idx="0">
                  <c:v>-10</c:v>
                </c:pt>
                <c:pt idx="1">
                  <c:v>-9</c:v>
                </c:pt>
                <c:pt idx="2">
                  <c:v>-8</c:v>
                </c:pt>
                <c:pt idx="3">
                  <c:v>-7</c:v>
                </c:pt>
                <c:pt idx="4">
                  <c:v>-6</c:v>
                </c:pt>
                <c:pt idx="5">
                  <c:v>-5</c:v>
                </c:pt>
                <c:pt idx="6">
                  <c:v>-4</c:v>
                </c:pt>
                <c:pt idx="7">
                  <c:v>-3</c:v>
                </c:pt>
                <c:pt idx="8">
                  <c:v>-2</c:v>
                </c:pt>
                <c:pt idx="9">
                  <c:v>-1</c:v>
                </c:pt>
                <c:pt idx="10">
                  <c:v>0</c:v>
                </c:pt>
                <c:pt idx="11">
                  <c:v>1</c:v>
                </c:pt>
                <c:pt idx="12">
                  <c:v>2</c:v>
                </c:pt>
                <c:pt idx="13">
                  <c:v>3</c:v>
                </c:pt>
                <c:pt idx="14">
                  <c:v>4</c:v>
                </c:pt>
                <c:pt idx="15">
                  <c:v>5</c:v>
                </c:pt>
                <c:pt idx="16">
                  <c:v>6</c:v>
                </c:pt>
                <c:pt idx="17">
                  <c:v>7</c:v>
                </c:pt>
                <c:pt idx="18">
                  <c:v>8</c:v>
                </c:pt>
                <c:pt idx="19">
                  <c:v>9</c:v>
                </c:pt>
                <c:pt idx="20">
                  <c:v>10</c:v>
                </c:pt>
              </c:numCache>
            </c:numRef>
          </c:xVal>
          <c:yVal>
            <c:numRef>
              <c:f>'Minkowski Spacetime Diagram'!$M$121:$M$141</c:f>
              <c:numCache>
                <c:formatCode>#,##0.00</c:formatCode>
                <c:ptCount val="21"/>
                <c:pt idx="0">
                  <c:v>11.180339887498949</c:v>
                </c:pt>
                <c:pt idx="1">
                  <c:v>10.295630140987001</c:v>
                </c:pt>
                <c:pt idx="2">
                  <c:v>9.4339811320566032</c:v>
                </c:pt>
                <c:pt idx="3">
                  <c:v>8.6023252670426267</c:v>
                </c:pt>
                <c:pt idx="4">
                  <c:v>7.810249675906654</c:v>
                </c:pt>
                <c:pt idx="5">
                  <c:v>7.0710678118654755</c:v>
                </c:pt>
                <c:pt idx="6">
                  <c:v>6.4031242374328485</c:v>
                </c:pt>
                <c:pt idx="7">
                  <c:v>5.8309518948453007</c:v>
                </c:pt>
                <c:pt idx="8">
                  <c:v>5.3851648071345037</c:v>
                </c:pt>
                <c:pt idx="9">
                  <c:v>5.0990195135927845</c:v>
                </c:pt>
                <c:pt idx="10">
                  <c:v>5</c:v>
                </c:pt>
                <c:pt idx="11">
                  <c:v>5.0990195135927845</c:v>
                </c:pt>
                <c:pt idx="12">
                  <c:v>5.3851648071345037</c:v>
                </c:pt>
                <c:pt idx="13">
                  <c:v>5.8309518948453007</c:v>
                </c:pt>
                <c:pt idx="14">
                  <c:v>6.4031242374328485</c:v>
                </c:pt>
                <c:pt idx="15">
                  <c:v>7.0710678118654755</c:v>
                </c:pt>
                <c:pt idx="16">
                  <c:v>7.810249675906654</c:v>
                </c:pt>
                <c:pt idx="17">
                  <c:v>8.6023252670426267</c:v>
                </c:pt>
                <c:pt idx="18">
                  <c:v>9.4339811320566032</c:v>
                </c:pt>
                <c:pt idx="19">
                  <c:v>10.295630140987001</c:v>
                </c:pt>
                <c:pt idx="20">
                  <c:v>11.180339887498949</c:v>
                </c:pt>
              </c:numCache>
            </c:numRef>
          </c:yVal>
          <c:smooth val="1"/>
          <c:extLst>
            <c:ext xmlns:c16="http://schemas.microsoft.com/office/drawing/2014/chart" uri="{C3380CC4-5D6E-409C-BE32-E72D297353CC}">
              <c16:uniqueId val="{0000002B-A966-484F-91BF-EACF3F72BF16}"/>
            </c:ext>
          </c:extLst>
        </c:ser>
        <c:ser>
          <c:idx val="31"/>
          <c:order val="31"/>
          <c:tx>
            <c:v>Ht6</c:v>
          </c:tx>
          <c:spPr>
            <a:ln w="9525" cap="rnd">
              <a:solidFill>
                <a:schemeClr val="tx1"/>
              </a:solidFill>
              <a:prstDash val="sysDot"/>
              <a:round/>
            </a:ln>
            <a:effectLst/>
          </c:spPr>
          <c:marker>
            <c:symbol val="none"/>
          </c:marker>
          <c:xVal>
            <c:numRef>
              <c:f>'Minkowski Spacetime Diagram'!$N$121:$N$141</c:f>
              <c:numCache>
                <c:formatCode>General</c:formatCode>
                <c:ptCount val="21"/>
                <c:pt idx="0">
                  <c:v>-10</c:v>
                </c:pt>
                <c:pt idx="1">
                  <c:v>-9</c:v>
                </c:pt>
                <c:pt idx="2">
                  <c:v>-8</c:v>
                </c:pt>
                <c:pt idx="3">
                  <c:v>-7</c:v>
                </c:pt>
                <c:pt idx="4">
                  <c:v>-6</c:v>
                </c:pt>
                <c:pt idx="5">
                  <c:v>-5</c:v>
                </c:pt>
                <c:pt idx="6">
                  <c:v>-4</c:v>
                </c:pt>
                <c:pt idx="7">
                  <c:v>-3</c:v>
                </c:pt>
                <c:pt idx="8">
                  <c:v>-2</c:v>
                </c:pt>
                <c:pt idx="9">
                  <c:v>-1</c:v>
                </c:pt>
                <c:pt idx="10">
                  <c:v>0</c:v>
                </c:pt>
                <c:pt idx="11">
                  <c:v>1</c:v>
                </c:pt>
                <c:pt idx="12">
                  <c:v>2</c:v>
                </c:pt>
                <c:pt idx="13">
                  <c:v>3</c:v>
                </c:pt>
                <c:pt idx="14">
                  <c:v>4</c:v>
                </c:pt>
                <c:pt idx="15">
                  <c:v>5</c:v>
                </c:pt>
                <c:pt idx="16">
                  <c:v>6</c:v>
                </c:pt>
                <c:pt idx="17">
                  <c:v>7</c:v>
                </c:pt>
                <c:pt idx="18">
                  <c:v>8</c:v>
                </c:pt>
                <c:pt idx="19">
                  <c:v>9</c:v>
                </c:pt>
                <c:pt idx="20">
                  <c:v>10</c:v>
                </c:pt>
              </c:numCache>
            </c:numRef>
          </c:xVal>
          <c:yVal>
            <c:numRef>
              <c:f>'Minkowski Spacetime Diagram'!$O$121:$O$141</c:f>
              <c:numCache>
                <c:formatCode>#,##0.00</c:formatCode>
                <c:ptCount val="21"/>
                <c:pt idx="0">
                  <c:v>11.661903789690601</c:v>
                </c:pt>
                <c:pt idx="1">
                  <c:v>10.816653826391969</c:v>
                </c:pt>
                <c:pt idx="2">
                  <c:v>10</c:v>
                </c:pt>
                <c:pt idx="3">
                  <c:v>9.2195444572928871</c:v>
                </c:pt>
                <c:pt idx="4">
                  <c:v>8.4852813742385695</c:v>
                </c:pt>
                <c:pt idx="5">
                  <c:v>7.810249675906654</c:v>
                </c:pt>
                <c:pt idx="6">
                  <c:v>7.2111025509279782</c:v>
                </c:pt>
                <c:pt idx="7">
                  <c:v>6.7082039324993694</c:v>
                </c:pt>
                <c:pt idx="8">
                  <c:v>6.324555320336759</c:v>
                </c:pt>
                <c:pt idx="9">
                  <c:v>6.0827625302982193</c:v>
                </c:pt>
                <c:pt idx="10">
                  <c:v>6</c:v>
                </c:pt>
                <c:pt idx="11">
                  <c:v>6.0827625302982193</c:v>
                </c:pt>
                <c:pt idx="12">
                  <c:v>6.324555320336759</c:v>
                </c:pt>
                <c:pt idx="13">
                  <c:v>6.7082039324993694</c:v>
                </c:pt>
                <c:pt idx="14">
                  <c:v>7.2111025509279782</c:v>
                </c:pt>
                <c:pt idx="15">
                  <c:v>7.810249675906654</c:v>
                </c:pt>
                <c:pt idx="16">
                  <c:v>8.4852813742385695</c:v>
                </c:pt>
                <c:pt idx="17">
                  <c:v>9.2195444572928871</c:v>
                </c:pt>
                <c:pt idx="18">
                  <c:v>10</c:v>
                </c:pt>
                <c:pt idx="19">
                  <c:v>10.816653826391969</c:v>
                </c:pt>
                <c:pt idx="20">
                  <c:v>11.661903789690601</c:v>
                </c:pt>
              </c:numCache>
            </c:numRef>
          </c:yVal>
          <c:smooth val="1"/>
          <c:extLst>
            <c:ext xmlns:c16="http://schemas.microsoft.com/office/drawing/2014/chart" uri="{C3380CC4-5D6E-409C-BE32-E72D297353CC}">
              <c16:uniqueId val="{0000002C-A966-484F-91BF-EACF3F72BF16}"/>
            </c:ext>
          </c:extLst>
        </c:ser>
        <c:ser>
          <c:idx val="32"/>
          <c:order val="32"/>
          <c:tx>
            <c:v>Ht7</c:v>
          </c:tx>
          <c:spPr>
            <a:ln w="9525" cap="rnd">
              <a:solidFill>
                <a:schemeClr val="tx1"/>
              </a:solidFill>
              <a:prstDash val="sysDot"/>
              <a:round/>
            </a:ln>
            <a:effectLst/>
          </c:spPr>
          <c:marker>
            <c:symbol val="none"/>
          </c:marker>
          <c:xVal>
            <c:numRef>
              <c:f>'Minkowski Spacetime Diagram'!$P$121:$P$141</c:f>
              <c:numCache>
                <c:formatCode>General</c:formatCode>
                <c:ptCount val="21"/>
                <c:pt idx="0">
                  <c:v>-10</c:v>
                </c:pt>
                <c:pt idx="1">
                  <c:v>-9</c:v>
                </c:pt>
                <c:pt idx="2">
                  <c:v>-8</c:v>
                </c:pt>
                <c:pt idx="3">
                  <c:v>-7</c:v>
                </c:pt>
                <c:pt idx="4">
                  <c:v>-6</c:v>
                </c:pt>
                <c:pt idx="5">
                  <c:v>-5</c:v>
                </c:pt>
                <c:pt idx="6">
                  <c:v>-4</c:v>
                </c:pt>
                <c:pt idx="7">
                  <c:v>-3</c:v>
                </c:pt>
                <c:pt idx="8">
                  <c:v>-2</c:v>
                </c:pt>
                <c:pt idx="9">
                  <c:v>-1</c:v>
                </c:pt>
                <c:pt idx="10">
                  <c:v>0</c:v>
                </c:pt>
                <c:pt idx="11">
                  <c:v>1</c:v>
                </c:pt>
                <c:pt idx="12">
                  <c:v>2</c:v>
                </c:pt>
                <c:pt idx="13">
                  <c:v>3</c:v>
                </c:pt>
                <c:pt idx="14">
                  <c:v>4</c:v>
                </c:pt>
                <c:pt idx="15">
                  <c:v>5</c:v>
                </c:pt>
                <c:pt idx="16">
                  <c:v>6</c:v>
                </c:pt>
                <c:pt idx="17">
                  <c:v>7</c:v>
                </c:pt>
                <c:pt idx="18">
                  <c:v>8</c:v>
                </c:pt>
                <c:pt idx="19">
                  <c:v>9</c:v>
                </c:pt>
                <c:pt idx="20">
                  <c:v>10</c:v>
                </c:pt>
              </c:numCache>
            </c:numRef>
          </c:xVal>
          <c:yVal>
            <c:numRef>
              <c:f>'Minkowski Spacetime Diagram'!$Q$121:$Q$141</c:f>
              <c:numCache>
                <c:formatCode>#,##0.00</c:formatCode>
                <c:ptCount val="21"/>
                <c:pt idx="0">
                  <c:v>12.206555615733702</c:v>
                </c:pt>
                <c:pt idx="1">
                  <c:v>11.401754250991379</c:v>
                </c:pt>
                <c:pt idx="2">
                  <c:v>10.63014581273465</c:v>
                </c:pt>
                <c:pt idx="3">
                  <c:v>9.8994949366116654</c:v>
                </c:pt>
                <c:pt idx="4">
                  <c:v>9.2195444572928871</c:v>
                </c:pt>
                <c:pt idx="5">
                  <c:v>8.6023252670426267</c:v>
                </c:pt>
                <c:pt idx="6">
                  <c:v>8.0622577482985491</c:v>
                </c:pt>
                <c:pt idx="7">
                  <c:v>7.6157731058639087</c:v>
                </c:pt>
                <c:pt idx="8">
                  <c:v>7.2801098892805181</c:v>
                </c:pt>
                <c:pt idx="9">
                  <c:v>7.0710678118654755</c:v>
                </c:pt>
                <c:pt idx="10">
                  <c:v>7</c:v>
                </c:pt>
                <c:pt idx="11">
                  <c:v>7.0710678118654755</c:v>
                </c:pt>
                <c:pt idx="12">
                  <c:v>7.2801098892805181</c:v>
                </c:pt>
                <c:pt idx="13">
                  <c:v>7.6157731058639087</c:v>
                </c:pt>
                <c:pt idx="14">
                  <c:v>8.0622577482985491</c:v>
                </c:pt>
                <c:pt idx="15">
                  <c:v>8.6023252670426267</c:v>
                </c:pt>
                <c:pt idx="16">
                  <c:v>9.2195444572928871</c:v>
                </c:pt>
                <c:pt idx="17">
                  <c:v>9.8994949366116654</c:v>
                </c:pt>
                <c:pt idx="18">
                  <c:v>10.63014581273465</c:v>
                </c:pt>
                <c:pt idx="19">
                  <c:v>11.401754250991379</c:v>
                </c:pt>
                <c:pt idx="20">
                  <c:v>12.206555615733702</c:v>
                </c:pt>
              </c:numCache>
            </c:numRef>
          </c:yVal>
          <c:smooth val="1"/>
          <c:extLst>
            <c:ext xmlns:c16="http://schemas.microsoft.com/office/drawing/2014/chart" uri="{C3380CC4-5D6E-409C-BE32-E72D297353CC}">
              <c16:uniqueId val="{0000002D-A966-484F-91BF-EACF3F72BF16}"/>
            </c:ext>
          </c:extLst>
        </c:ser>
        <c:ser>
          <c:idx val="33"/>
          <c:order val="33"/>
          <c:tx>
            <c:v>Ht8</c:v>
          </c:tx>
          <c:spPr>
            <a:ln w="9525" cap="rnd">
              <a:solidFill>
                <a:schemeClr val="tx1"/>
              </a:solidFill>
              <a:prstDash val="sysDot"/>
              <a:round/>
            </a:ln>
            <a:effectLst/>
          </c:spPr>
          <c:marker>
            <c:symbol val="none"/>
          </c:marker>
          <c:xVal>
            <c:numRef>
              <c:f>'Minkowski Spacetime Diagram'!$R$121:$R$141</c:f>
              <c:numCache>
                <c:formatCode>General</c:formatCode>
                <c:ptCount val="21"/>
                <c:pt idx="0">
                  <c:v>-10</c:v>
                </c:pt>
                <c:pt idx="1">
                  <c:v>-9</c:v>
                </c:pt>
                <c:pt idx="2">
                  <c:v>-8</c:v>
                </c:pt>
                <c:pt idx="3">
                  <c:v>-7</c:v>
                </c:pt>
                <c:pt idx="4">
                  <c:v>-6</c:v>
                </c:pt>
                <c:pt idx="5">
                  <c:v>-5</c:v>
                </c:pt>
                <c:pt idx="6">
                  <c:v>-4</c:v>
                </c:pt>
                <c:pt idx="7">
                  <c:v>-3</c:v>
                </c:pt>
                <c:pt idx="8">
                  <c:v>-2</c:v>
                </c:pt>
                <c:pt idx="9">
                  <c:v>-1</c:v>
                </c:pt>
                <c:pt idx="10">
                  <c:v>0</c:v>
                </c:pt>
                <c:pt idx="11">
                  <c:v>1</c:v>
                </c:pt>
                <c:pt idx="12">
                  <c:v>2</c:v>
                </c:pt>
                <c:pt idx="13">
                  <c:v>3</c:v>
                </c:pt>
                <c:pt idx="14">
                  <c:v>4</c:v>
                </c:pt>
                <c:pt idx="15">
                  <c:v>5</c:v>
                </c:pt>
                <c:pt idx="16">
                  <c:v>6</c:v>
                </c:pt>
                <c:pt idx="17">
                  <c:v>7</c:v>
                </c:pt>
                <c:pt idx="18">
                  <c:v>8</c:v>
                </c:pt>
                <c:pt idx="19">
                  <c:v>9</c:v>
                </c:pt>
                <c:pt idx="20">
                  <c:v>10</c:v>
                </c:pt>
              </c:numCache>
            </c:numRef>
          </c:xVal>
          <c:yVal>
            <c:numRef>
              <c:f>'Minkowski Spacetime Diagram'!$S$121:$S$141</c:f>
              <c:numCache>
                <c:formatCode>#,##0.00</c:formatCode>
                <c:ptCount val="21"/>
                <c:pt idx="0">
                  <c:v>12.806248474865697</c:v>
                </c:pt>
                <c:pt idx="1">
                  <c:v>12.041594578792296</c:v>
                </c:pt>
                <c:pt idx="2">
                  <c:v>11.313708498984761</c:v>
                </c:pt>
                <c:pt idx="3">
                  <c:v>10.63014581273465</c:v>
                </c:pt>
                <c:pt idx="4">
                  <c:v>10</c:v>
                </c:pt>
                <c:pt idx="5">
                  <c:v>9.4339811320566032</c:v>
                </c:pt>
                <c:pt idx="6">
                  <c:v>8.9442719099991592</c:v>
                </c:pt>
                <c:pt idx="7">
                  <c:v>8.5440037453175304</c:v>
                </c:pt>
                <c:pt idx="8">
                  <c:v>8.2462112512353212</c:v>
                </c:pt>
                <c:pt idx="9">
                  <c:v>8.0622577482985491</c:v>
                </c:pt>
                <c:pt idx="10">
                  <c:v>8</c:v>
                </c:pt>
                <c:pt idx="11">
                  <c:v>8.0622577482985491</c:v>
                </c:pt>
                <c:pt idx="12">
                  <c:v>8.2462112512353212</c:v>
                </c:pt>
                <c:pt idx="13">
                  <c:v>8.5440037453175304</c:v>
                </c:pt>
                <c:pt idx="14">
                  <c:v>8.9442719099991592</c:v>
                </c:pt>
                <c:pt idx="15">
                  <c:v>9.4339811320566032</c:v>
                </c:pt>
                <c:pt idx="16">
                  <c:v>10</c:v>
                </c:pt>
                <c:pt idx="17">
                  <c:v>10.63014581273465</c:v>
                </c:pt>
                <c:pt idx="18">
                  <c:v>11.313708498984761</c:v>
                </c:pt>
                <c:pt idx="19">
                  <c:v>12.041594578792296</c:v>
                </c:pt>
                <c:pt idx="20">
                  <c:v>12.806248474865697</c:v>
                </c:pt>
              </c:numCache>
            </c:numRef>
          </c:yVal>
          <c:smooth val="1"/>
          <c:extLst>
            <c:ext xmlns:c16="http://schemas.microsoft.com/office/drawing/2014/chart" uri="{C3380CC4-5D6E-409C-BE32-E72D297353CC}">
              <c16:uniqueId val="{0000002E-A966-484F-91BF-EACF3F72BF16}"/>
            </c:ext>
          </c:extLst>
        </c:ser>
        <c:ser>
          <c:idx val="34"/>
          <c:order val="34"/>
          <c:tx>
            <c:v>Ht9</c:v>
          </c:tx>
          <c:spPr>
            <a:ln w="9525" cap="rnd">
              <a:solidFill>
                <a:schemeClr val="tx1"/>
              </a:solidFill>
              <a:prstDash val="sysDot"/>
              <a:round/>
            </a:ln>
            <a:effectLst/>
          </c:spPr>
          <c:marker>
            <c:symbol val="none"/>
          </c:marker>
          <c:xVal>
            <c:numRef>
              <c:f>'Minkowski Spacetime Diagram'!$T$121:$T$141</c:f>
              <c:numCache>
                <c:formatCode>General</c:formatCode>
                <c:ptCount val="21"/>
                <c:pt idx="0">
                  <c:v>-10</c:v>
                </c:pt>
                <c:pt idx="1">
                  <c:v>-9</c:v>
                </c:pt>
                <c:pt idx="2">
                  <c:v>-8</c:v>
                </c:pt>
                <c:pt idx="3">
                  <c:v>-7</c:v>
                </c:pt>
                <c:pt idx="4">
                  <c:v>-6</c:v>
                </c:pt>
                <c:pt idx="5">
                  <c:v>-5</c:v>
                </c:pt>
                <c:pt idx="6">
                  <c:v>-4</c:v>
                </c:pt>
                <c:pt idx="7">
                  <c:v>-3</c:v>
                </c:pt>
                <c:pt idx="8">
                  <c:v>-2</c:v>
                </c:pt>
                <c:pt idx="9">
                  <c:v>-1</c:v>
                </c:pt>
                <c:pt idx="10">
                  <c:v>0</c:v>
                </c:pt>
                <c:pt idx="11">
                  <c:v>1</c:v>
                </c:pt>
                <c:pt idx="12">
                  <c:v>2</c:v>
                </c:pt>
                <c:pt idx="13">
                  <c:v>3</c:v>
                </c:pt>
                <c:pt idx="14">
                  <c:v>4</c:v>
                </c:pt>
                <c:pt idx="15">
                  <c:v>5</c:v>
                </c:pt>
                <c:pt idx="16">
                  <c:v>6</c:v>
                </c:pt>
                <c:pt idx="17">
                  <c:v>7</c:v>
                </c:pt>
                <c:pt idx="18">
                  <c:v>8</c:v>
                </c:pt>
                <c:pt idx="19">
                  <c:v>9</c:v>
                </c:pt>
                <c:pt idx="20">
                  <c:v>10</c:v>
                </c:pt>
              </c:numCache>
            </c:numRef>
          </c:xVal>
          <c:yVal>
            <c:numRef>
              <c:f>'Minkowski Spacetime Diagram'!$U$121:$U$141</c:f>
              <c:numCache>
                <c:formatCode>#,##0.00</c:formatCode>
                <c:ptCount val="21"/>
                <c:pt idx="0">
                  <c:v>13.45362404707371</c:v>
                </c:pt>
                <c:pt idx="1">
                  <c:v>12.727922061357855</c:v>
                </c:pt>
                <c:pt idx="2">
                  <c:v>12.041594578792296</c:v>
                </c:pt>
                <c:pt idx="3">
                  <c:v>11.401754250991379</c:v>
                </c:pt>
                <c:pt idx="4">
                  <c:v>10.816653826391969</c:v>
                </c:pt>
                <c:pt idx="5">
                  <c:v>10.295630140987001</c:v>
                </c:pt>
                <c:pt idx="6">
                  <c:v>9.8488578017961039</c:v>
                </c:pt>
                <c:pt idx="7">
                  <c:v>9.4868329805051381</c:v>
                </c:pt>
                <c:pt idx="8">
                  <c:v>9.2195444572928871</c:v>
                </c:pt>
                <c:pt idx="9">
                  <c:v>9.0553851381374173</c:v>
                </c:pt>
                <c:pt idx="10">
                  <c:v>9</c:v>
                </c:pt>
                <c:pt idx="11">
                  <c:v>9.0553851381374173</c:v>
                </c:pt>
                <c:pt idx="12">
                  <c:v>9.2195444572928871</c:v>
                </c:pt>
                <c:pt idx="13">
                  <c:v>9.4868329805051381</c:v>
                </c:pt>
                <c:pt idx="14">
                  <c:v>9.8488578017961039</c:v>
                </c:pt>
                <c:pt idx="15">
                  <c:v>10.295630140987001</c:v>
                </c:pt>
                <c:pt idx="16">
                  <c:v>10.816653826391969</c:v>
                </c:pt>
                <c:pt idx="17">
                  <c:v>11.401754250991379</c:v>
                </c:pt>
                <c:pt idx="18">
                  <c:v>12.041594578792296</c:v>
                </c:pt>
                <c:pt idx="19">
                  <c:v>12.727922061357855</c:v>
                </c:pt>
                <c:pt idx="20">
                  <c:v>13.45362404707371</c:v>
                </c:pt>
              </c:numCache>
            </c:numRef>
          </c:yVal>
          <c:smooth val="1"/>
          <c:extLst>
            <c:ext xmlns:c16="http://schemas.microsoft.com/office/drawing/2014/chart" uri="{C3380CC4-5D6E-409C-BE32-E72D297353CC}">
              <c16:uniqueId val="{0000002F-A966-484F-91BF-EACF3F72BF16}"/>
            </c:ext>
          </c:extLst>
        </c:ser>
        <c:ser>
          <c:idx val="35"/>
          <c:order val="35"/>
          <c:tx>
            <c:v>Hx1</c:v>
          </c:tx>
          <c:spPr>
            <a:ln w="9525" cap="rnd">
              <a:solidFill>
                <a:schemeClr val="tx1"/>
              </a:solidFill>
              <a:prstDash val="sysDot"/>
              <a:round/>
            </a:ln>
            <a:effectLst/>
          </c:spPr>
          <c:marker>
            <c:symbol val="none"/>
          </c:marker>
          <c:xVal>
            <c:numRef>
              <c:f>'Minkowski Spacetime Diagram'!$D$145:$D$155</c:f>
              <c:numCache>
                <c:formatCode>#,##0.00</c:formatCode>
                <c:ptCount val="11"/>
                <c:pt idx="0">
                  <c:v>1</c:v>
                </c:pt>
                <c:pt idx="1">
                  <c:v>1.4142135623730951</c:v>
                </c:pt>
                <c:pt idx="2">
                  <c:v>2.2360679774997898</c:v>
                </c:pt>
                <c:pt idx="3">
                  <c:v>3.1622776601683795</c:v>
                </c:pt>
                <c:pt idx="4">
                  <c:v>4.1231056256176606</c:v>
                </c:pt>
                <c:pt idx="5">
                  <c:v>5.0990195135927845</c:v>
                </c:pt>
                <c:pt idx="6">
                  <c:v>6.0827625302982193</c:v>
                </c:pt>
                <c:pt idx="7">
                  <c:v>7.0710678118654755</c:v>
                </c:pt>
                <c:pt idx="8">
                  <c:v>8.0622577482985491</c:v>
                </c:pt>
                <c:pt idx="9">
                  <c:v>9.0553851381374173</c:v>
                </c:pt>
                <c:pt idx="10">
                  <c:v>10.04987562112089</c:v>
                </c:pt>
              </c:numCache>
            </c:numRef>
          </c:xVal>
          <c:yVal>
            <c:numRef>
              <c:f>'Minkowski Spacetime Diagram'!$E$145:$E$155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0-A966-484F-91BF-EACF3F72BF16}"/>
            </c:ext>
          </c:extLst>
        </c:ser>
        <c:ser>
          <c:idx val="36"/>
          <c:order val="36"/>
          <c:tx>
            <c:v>H-x1</c:v>
          </c:tx>
          <c:spPr>
            <a:ln w="9525" cap="rnd">
              <a:solidFill>
                <a:schemeClr val="tx1"/>
              </a:solidFill>
              <a:prstDash val="sysDot"/>
              <a:round/>
            </a:ln>
            <a:effectLst/>
          </c:spPr>
          <c:marker>
            <c:symbol val="none"/>
          </c:marker>
          <c:xVal>
            <c:numRef>
              <c:f>'Minkowski Spacetime Diagram'!$D$156:$D$166</c:f>
              <c:numCache>
                <c:formatCode>#,##0.00</c:formatCode>
                <c:ptCount val="11"/>
                <c:pt idx="0">
                  <c:v>-1</c:v>
                </c:pt>
                <c:pt idx="1">
                  <c:v>-1.4142135623730951</c:v>
                </c:pt>
                <c:pt idx="2">
                  <c:v>-2.2360679774997898</c:v>
                </c:pt>
                <c:pt idx="3">
                  <c:v>-3.1622776601683795</c:v>
                </c:pt>
                <c:pt idx="4">
                  <c:v>-4.1231056256176606</c:v>
                </c:pt>
                <c:pt idx="5">
                  <c:v>-5.0990195135927845</c:v>
                </c:pt>
                <c:pt idx="6">
                  <c:v>-6.0827625302982193</c:v>
                </c:pt>
                <c:pt idx="7">
                  <c:v>-7.0710678118654755</c:v>
                </c:pt>
                <c:pt idx="8">
                  <c:v>-8.0622577482985491</c:v>
                </c:pt>
                <c:pt idx="9">
                  <c:v>-9.0553851381374173</c:v>
                </c:pt>
                <c:pt idx="10">
                  <c:v>-10.04987562112089</c:v>
                </c:pt>
              </c:numCache>
            </c:numRef>
          </c:xVal>
          <c:yVal>
            <c:numRef>
              <c:f>'Minkowski Spacetime Diagram'!$E$156:$E$166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1-A966-484F-91BF-EACF3F72BF16}"/>
            </c:ext>
          </c:extLst>
        </c:ser>
        <c:ser>
          <c:idx val="37"/>
          <c:order val="37"/>
          <c:tx>
            <c:v>Hx2</c:v>
          </c:tx>
          <c:spPr>
            <a:ln w="9525" cap="rnd">
              <a:solidFill>
                <a:schemeClr val="tx1"/>
              </a:solidFill>
              <a:prstDash val="sysDot"/>
              <a:round/>
            </a:ln>
            <a:effectLst/>
          </c:spPr>
          <c:marker>
            <c:symbol val="none"/>
          </c:marker>
          <c:xVal>
            <c:numRef>
              <c:f>'Minkowski Spacetime Diagram'!$F$145:$F$155</c:f>
              <c:numCache>
                <c:formatCode>#,##0.00</c:formatCode>
                <c:ptCount val="11"/>
                <c:pt idx="0">
                  <c:v>2</c:v>
                </c:pt>
                <c:pt idx="1">
                  <c:v>2.2360679774997898</c:v>
                </c:pt>
                <c:pt idx="2">
                  <c:v>2.8284271247461903</c:v>
                </c:pt>
                <c:pt idx="3">
                  <c:v>3.6055512754639891</c:v>
                </c:pt>
                <c:pt idx="4">
                  <c:v>4.4721359549995796</c:v>
                </c:pt>
                <c:pt idx="5">
                  <c:v>5.3851648071345037</c:v>
                </c:pt>
                <c:pt idx="6">
                  <c:v>6.324555320336759</c:v>
                </c:pt>
                <c:pt idx="7">
                  <c:v>7.2801098892805181</c:v>
                </c:pt>
                <c:pt idx="8">
                  <c:v>8.2462112512353212</c:v>
                </c:pt>
                <c:pt idx="9">
                  <c:v>9.2195444572928871</c:v>
                </c:pt>
                <c:pt idx="10">
                  <c:v>10.198039027185569</c:v>
                </c:pt>
              </c:numCache>
            </c:numRef>
          </c:xVal>
          <c:yVal>
            <c:numRef>
              <c:f>'Minkowski Spacetime Diagram'!$G$145:$G$155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3-A966-484F-91BF-EACF3F72BF16}"/>
            </c:ext>
          </c:extLst>
        </c:ser>
        <c:ser>
          <c:idx val="38"/>
          <c:order val="38"/>
          <c:tx>
            <c:v>H-x2</c:v>
          </c:tx>
          <c:spPr>
            <a:ln w="9525" cap="rnd">
              <a:solidFill>
                <a:schemeClr val="tx1"/>
              </a:solidFill>
              <a:prstDash val="sysDot"/>
              <a:round/>
            </a:ln>
            <a:effectLst/>
          </c:spPr>
          <c:marker>
            <c:symbol val="none"/>
          </c:marker>
          <c:xVal>
            <c:numRef>
              <c:f>'Minkowski Spacetime Diagram'!$F$156:$F$166</c:f>
              <c:numCache>
                <c:formatCode>#,##0.00</c:formatCode>
                <c:ptCount val="11"/>
                <c:pt idx="0">
                  <c:v>-2</c:v>
                </c:pt>
                <c:pt idx="1">
                  <c:v>-2.2360679774997898</c:v>
                </c:pt>
                <c:pt idx="2">
                  <c:v>-2.8284271247461903</c:v>
                </c:pt>
                <c:pt idx="3">
                  <c:v>-3.6055512754639891</c:v>
                </c:pt>
                <c:pt idx="4">
                  <c:v>-4.4721359549995796</c:v>
                </c:pt>
                <c:pt idx="5">
                  <c:v>-5.3851648071345037</c:v>
                </c:pt>
                <c:pt idx="6">
                  <c:v>-6.324555320336759</c:v>
                </c:pt>
                <c:pt idx="7">
                  <c:v>-7.2801098892805181</c:v>
                </c:pt>
                <c:pt idx="8">
                  <c:v>-8.2462112512353212</c:v>
                </c:pt>
                <c:pt idx="9">
                  <c:v>-9.2195444572928871</c:v>
                </c:pt>
                <c:pt idx="10">
                  <c:v>-10.198039027185569</c:v>
                </c:pt>
              </c:numCache>
            </c:numRef>
          </c:xVal>
          <c:yVal>
            <c:numRef>
              <c:f>'Minkowski Spacetime Diagram'!$G$156:$G$166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4-A966-484F-91BF-EACF3F72BF16}"/>
            </c:ext>
          </c:extLst>
        </c:ser>
        <c:ser>
          <c:idx val="39"/>
          <c:order val="39"/>
          <c:tx>
            <c:v>Hx3</c:v>
          </c:tx>
          <c:spPr>
            <a:ln w="9525" cap="rnd">
              <a:solidFill>
                <a:schemeClr val="tx1"/>
              </a:solidFill>
              <a:prstDash val="sysDot"/>
              <a:round/>
            </a:ln>
            <a:effectLst/>
          </c:spPr>
          <c:marker>
            <c:symbol val="none"/>
          </c:marker>
          <c:xVal>
            <c:numRef>
              <c:f>'Minkowski Spacetime Diagram'!$H$145:$H$155</c:f>
              <c:numCache>
                <c:formatCode>#,##0.00</c:formatCode>
                <c:ptCount val="11"/>
                <c:pt idx="0">
                  <c:v>3</c:v>
                </c:pt>
                <c:pt idx="1">
                  <c:v>3.1622776601683795</c:v>
                </c:pt>
                <c:pt idx="2">
                  <c:v>3.6055512754639891</c:v>
                </c:pt>
                <c:pt idx="3">
                  <c:v>4.2426406871192848</c:v>
                </c:pt>
                <c:pt idx="4">
                  <c:v>5</c:v>
                </c:pt>
                <c:pt idx="5">
                  <c:v>5.8309518948453007</c:v>
                </c:pt>
                <c:pt idx="6">
                  <c:v>6.7082039324993694</c:v>
                </c:pt>
                <c:pt idx="7">
                  <c:v>7.6157731058639087</c:v>
                </c:pt>
                <c:pt idx="8">
                  <c:v>8.5440037453175304</c:v>
                </c:pt>
                <c:pt idx="9">
                  <c:v>9.4868329805051381</c:v>
                </c:pt>
                <c:pt idx="10">
                  <c:v>10.440306508910551</c:v>
                </c:pt>
              </c:numCache>
            </c:numRef>
          </c:xVal>
          <c:yVal>
            <c:numRef>
              <c:f>'Minkowski Spacetime Diagram'!$I$145:$I$155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5-A966-484F-91BF-EACF3F72BF16}"/>
            </c:ext>
          </c:extLst>
        </c:ser>
        <c:ser>
          <c:idx val="40"/>
          <c:order val="40"/>
          <c:tx>
            <c:v>H-x3</c:v>
          </c:tx>
          <c:spPr>
            <a:ln w="9525" cap="rnd">
              <a:solidFill>
                <a:schemeClr val="tx1"/>
              </a:solidFill>
              <a:prstDash val="sysDot"/>
              <a:round/>
            </a:ln>
            <a:effectLst/>
          </c:spPr>
          <c:marker>
            <c:symbol val="none"/>
          </c:marker>
          <c:xVal>
            <c:numRef>
              <c:f>'Minkowski Spacetime Diagram'!$H$156:$H$166</c:f>
              <c:numCache>
                <c:formatCode>#,##0.00</c:formatCode>
                <c:ptCount val="11"/>
                <c:pt idx="0">
                  <c:v>-3</c:v>
                </c:pt>
                <c:pt idx="1">
                  <c:v>-3.1622776601683795</c:v>
                </c:pt>
                <c:pt idx="2">
                  <c:v>-3.6055512754639891</c:v>
                </c:pt>
                <c:pt idx="3">
                  <c:v>-4.2426406871192848</c:v>
                </c:pt>
                <c:pt idx="4">
                  <c:v>-5</c:v>
                </c:pt>
                <c:pt idx="5">
                  <c:v>-5.8309518948453007</c:v>
                </c:pt>
                <c:pt idx="6">
                  <c:v>-6.7082039324993694</c:v>
                </c:pt>
                <c:pt idx="7">
                  <c:v>-7.6157731058639087</c:v>
                </c:pt>
                <c:pt idx="8">
                  <c:v>-8.5440037453175304</c:v>
                </c:pt>
                <c:pt idx="9">
                  <c:v>-9.4868329805051381</c:v>
                </c:pt>
                <c:pt idx="10">
                  <c:v>-10.440306508910551</c:v>
                </c:pt>
              </c:numCache>
            </c:numRef>
          </c:xVal>
          <c:yVal>
            <c:numRef>
              <c:f>'Minkowski Spacetime Diagram'!$I$156:$I$166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6-A966-484F-91BF-EACF3F72BF16}"/>
            </c:ext>
          </c:extLst>
        </c:ser>
        <c:ser>
          <c:idx val="41"/>
          <c:order val="41"/>
          <c:tx>
            <c:v>Hx4</c:v>
          </c:tx>
          <c:spPr>
            <a:ln w="9525" cap="rnd">
              <a:solidFill>
                <a:schemeClr val="tx1"/>
              </a:solidFill>
              <a:prstDash val="sysDot"/>
              <a:round/>
            </a:ln>
            <a:effectLst/>
          </c:spPr>
          <c:marker>
            <c:symbol val="none"/>
          </c:marker>
          <c:xVal>
            <c:numRef>
              <c:f>'Minkowski Spacetime Diagram'!$J$145:$J$155</c:f>
              <c:numCache>
                <c:formatCode>#,##0.00</c:formatCode>
                <c:ptCount val="11"/>
                <c:pt idx="0">
                  <c:v>4</c:v>
                </c:pt>
                <c:pt idx="1">
                  <c:v>4.1231056256176606</c:v>
                </c:pt>
                <c:pt idx="2">
                  <c:v>4.4721359549995796</c:v>
                </c:pt>
                <c:pt idx="3">
                  <c:v>5</c:v>
                </c:pt>
                <c:pt idx="4">
                  <c:v>5.6568542494923806</c:v>
                </c:pt>
                <c:pt idx="5">
                  <c:v>6.4031242374328485</c:v>
                </c:pt>
                <c:pt idx="6">
                  <c:v>7.2111025509279782</c:v>
                </c:pt>
                <c:pt idx="7">
                  <c:v>8.0622577482985491</c:v>
                </c:pt>
                <c:pt idx="8">
                  <c:v>8.9442719099991592</c:v>
                </c:pt>
                <c:pt idx="9">
                  <c:v>9.8488578017961039</c:v>
                </c:pt>
                <c:pt idx="10">
                  <c:v>10.770329614269007</c:v>
                </c:pt>
              </c:numCache>
            </c:numRef>
          </c:xVal>
          <c:yVal>
            <c:numRef>
              <c:f>'Minkowski Spacetime Diagram'!$K$145:$K$155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9-A966-484F-91BF-EACF3F72BF16}"/>
            </c:ext>
          </c:extLst>
        </c:ser>
        <c:ser>
          <c:idx val="42"/>
          <c:order val="42"/>
          <c:tx>
            <c:v>H-x4</c:v>
          </c:tx>
          <c:spPr>
            <a:ln w="9525" cap="rnd">
              <a:solidFill>
                <a:schemeClr val="tx1"/>
              </a:solidFill>
              <a:prstDash val="sysDot"/>
              <a:round/>
            </a:ln>
            <a:effectLst/>
          </c:spPr>
          <c:marker>
            <c:symbol val="none"/>
          </c:marker>
          <c:xVal>
            <c:numRef>
              <c:f>'Minkowski Spacetime Diagram'!$J$156:$J$166</c:f>
              <c:numCache>
                <c:formatCode>#,##0.00</c:formatCode>
                <c:ptCount val="11"/>
                <c:pt idx="0">
                  <c:v>-4</c:v>
                </c:pt>
                <c:pt idx="1">
                  <c:v>-4.1231056256176606</c:v>
                </c:pt>
                <c:pt idx="2">
                  <c:v>-4.4721359549995796</c:v>
                </c:pt>
                <c:pt idx="3">
                  <c:v>-5</c:v>
                </c:pt>
                <c:pt idx="4">
                  <c:v>-5.6568542494923806</c:v>
                </c:pt>
                <c:pt idx="5">
                  <c:v>-6.4031242374328485</c:v>
                </c:pt>
                <c:pt idx="6">
                  <c:v>-7.2111025509279782</c:v>
                </c:pt>
                <c:pt idx="7">
                  <c:v>-8.0622577482985491</c:v>
                </c:pt>
                <c:pt idx="8">
                  <c:v>-8.9442719099991592</c:v>
                </c:pt>
                <c:pt idx="9">
                  <c:v>-9.8488578017961039</c:v>
                </c:pt>
                <c:pt idx="10">
                  <c:v>-10.770329614269007</c:v>
                </c:pt>
              </c:numCache>
            </c:numRef>
          </c:xVal>
          <c:yVal>
            <c:numRef>
              <c:f>'Minkowski Spacetime Diagram'!$K$156:$K$166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A-A966-484F-91BF-EACF3F72BF16}"/>
            </c:ext>
          </c:extLst>
        </c:ser>
        <c:ser>
          <c:idx val="43"/>
          <c:order val="43"/>
          <c:tx>
            <c:v>Hx5</c:v>
          </c:tx>
          <c:spPr>
            <a:ln w="9525" cap="rnd">
              <a:solidFill>
                <a:schemeClr val="tx1"/>
              </a:solidFill>
              <a:prstDash val="sysDot"/>
              <a:round/>
            </a:ln>
            <a:effectLst/>
          </c:spPr>
          <c:marker>
            <c:symbol val="none"/>
          </c:marker>
          <c:xVal>
            <c:numRef>
              <c:f>'Minkowski Spacetime Diagram'!$L$145:$L$155</c:f>
              <c:numCache>
                <c:formatCode>#,##0.00</c:formatCode>
                <c:ptCount val="11"/>
                <c:pt idx="0">
                  <c:v>5</c:v>
                </c:pt>
                <c:pt idx="1">
                  <c:v>5.0990195135927845</c:v>
                </c:pt>
                <c:pt idx="2">
                  <c:v>5.3851648071345037</c:v>
                </c:pt>
                <c:pt idx="3">
                  <c:v>5.8309518948453007</c:v>
                </c:pt>
                <c:pt idx="4">
                  <c:v>6.4031242374328485</c:v>
                </c:pt>
                <c:pt idx="5">
                  <c:v>7.0710678118654755</c:v>
                </c:pt>
                <c:pt idx="6">
                  <c:v>7.810249675906654</c:v>
                </c:pt>
                <c:pt idx="7">
                  <c:v>8.6023252670426267</c:v>
                </c:pt>
                <c:pt idx="8">
                  <c:v>9.4339811320566032</c:v>
                </c:pt>
                <c:pt idx="9">
                  <c:v>10.295630140987001</c:v>
                </c:pt>
                <c:pt idx="10">
                  <c:v>11.180339887498949</c:v>
                </c:pt>
              </c:numCache>
            </c:numRef>
          </c:xVal>
          <c:yVal>
            <c:numRef>
              <c:f>'Minkowski Spacetime Diagram'!$M$145:$M$155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B-A966-484F-91BF-EACF3F72BF16}"/>
            </c:ext>
          </c:extLst>
        </c:ser>
        <c:ser>
          <c:idx val="44"/>
          <c:order val="44"/>
          <c:tx>
            <c:v>H-x5</c:v>
          </c:tx>
          <c:spPr>
            <a:ln w="9525" cap="rnd">
              <a:solidFill>
                <a:schemeClr val="tx1"/>
              </a:solidFill>
              <a:prstDash val="sysDot"/>
              <a:round/>
            </a:ln>
            <a:effectLst/>
          </c:spPr>
          <c:marker>
            <c:symbol val="none"/>
          </c:marker>
          <c:xVal>
            <c:numRef>
              <c:f>'Minkowski Spacetime Diagram'!$L$156:$L$166</c:f>
              <c:numCache>
                <c:formatCode>#,##0.00</c:formatCode>
                <c:ptCount val="11"/>
                <c:pt idx="0">
                  <c:v>-5</c:v>
                </c:pt>
                <c:pt idx="1">
                  <c:v>-5.0990195135927845</c:v>
                </c:pt>
                <c:pt idx="2">
                  <c:v>-5.3851648071345037</c:v>
                </c:pt>
                <c:pt idx="3">
                  <c:v>-5.8309518948453007</c:v>
                </c:pt>
                <c:pt idx="4">
                  <c:v>-6.4031242374328485</c:v>
                </c:pt>
                <c:pt idx="5">
                  <c:v>-7.0710678118654755</c:v>
                </c:pt>
                <c:pt idx="6">
                  <c:v>-7.810249675906654</c:v>
                </c:pt>
                <c:pt idx="7">
                  <c:v>-8.6023252670426267</c:v>
                </c:pt>
                <c:pt idx="8">
                  <c:v>-9.4339811320566032</c:v>
                </c:pt>
                <c:pt idx="9">
                  <c:v>-10.295630140987001</c:v>
                </c:pt>
                <c:pt idx="10">
                  <c:v>-11.180339887498949</c:v>
                </c:pt>
              </c:numCache>
            </c:numRef>
          </c:xVal>
          <c:yVal>
            <c:numRef>
              <c:f>'Minkowski Spacetime Diagram'!$M$156:$M$166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C-A966-484F-91BF-EACF3F72BF16}"/>
            </c:ext>
          </c:extLst>
        </c:ser>
        <c:ser>
          <c:idx val="45"/>
          <c:order val="45"/>
          <c:tx>
            <c:v>Hx6</c:v>
          </c:tx>
          <c:spPr>
            <a:ln w="9525" cap="rnd">
              <a:solidFill>
                <a:schemeClr val="tx1"/>
              </a:solidFill>
              <a:prstDash val="sysDot"/>
              <a:round/>
            </a:ln>
            <a:effectLst/>
          </c:spPr>
          <c:marker>
            <c:symbol val="none"/>
          </c:marker>
          <c:xVal>
            <c:numRef>
              <c:f>'Minkowski Spacetime Diagram'!$N$145:$N$155</c:f>
              <c:numCache>
                <c:formatCode>#,##0.00</c:formatCode>
                <c:ptCount val="11"/>
                <c:pt idx="0">
                  <c:v>6</c:v>
                </c:pt>
                <c:pt idx="1">
                  <c:v>6.0827625302982193</c:v>
                </c:pt>
                <c:pt idx="2">
                  <c:v>6.324555320336759</c:v>
                </c:pt>
                <c:pt idx="3">
                  <c:v>6.7082039324993694</c:v>
                </c:pt>
                <c:pt idx="4">
                  <c:v>7.2111025509279782</c:v>
                </c:pt>
                <c:pt idx="5">
                  <c:v>7.810249675906654</c:v>
                </c:pt>
                <c:pt idx="6">
                  <c:v>8.4852813742385695</c:v>
                </c:pt>
                <c:pt idx="7">
                  <c:v>9.2195444572928871</c:v>
                </c:pt>
                <c:pt idx="8">
                  <c:v>10</c:v>
                </c:pt>
                <c:pt idx="9">
                  <c:v>10.816653826391969</c:v>
                </c:pt>
                <c:pt idx="10">
                  <c:v>11.661903789690601</c:v>
                </c:pt>
              </c:numCache>
            </c:numRef>
          </c:xVal>
          <c:yVal>
            <c:numRef>
              <c:f>'Minkowski Spacetime Diagram'!$O$145:$O$155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D-A966-484F-91BF-EACF3F72BF16}"/>
            </c:ext>
          </c:extLst>
        </c:ser>
        <c:ser>
          <c:idx val="46"/>
          <c:order val="46"/>
          <c:tx>
            <c:v>H-x6</c:v>
          </c:tx>
          <c:spPr>
            <a:ln w="9525" cap="rnd">
              <a:solidFill>
                <a:schemeClr val="tx1"/>
              </a:solidFill>
              <a:prstDash val="sysDot"/>
              <a:round/>
            </a:ln>
            <a:effectLst/>
          </c:spPr>
          <c:marker>
            <c:symbol val="none"/>
          </c:marker>
          <c:xVal>
            <c:numRef>
              <c:f>'Minkowski Spacetime Diagram'!$N$156:$N$166</c:f>
              <c:numCache>
                <c:formatCode>#,##0.00</c:formatCode>
                <c:ptCount val="11"/>
                <c:pt idx="0">
                  <c:v>-6</c:v>
                </c:pt>
                <c:pt idx="1">
                  <c:v>-6.0827625302982193</c:v>
                </c:pt>
                <c:pt idx="2">
                  <c:v>-6.324555320336759</c:v>
                </c:pt>
                <c:pt idx="3">
                  <c:v>-6.7082039324993694</c:v>
                </c:pt>
                <c:pt idx="4">
                  <c:v>-7.2111025509279782</c:v>
                </c:pt>
                <c:pt idx="5">
                  <c:v>-7.810249675906654</c:v>
                </c:pt>
                <c:pt idx="6">
                  <c:v>-8.4852813742385695</c:v>
                </c:pt>
                <c:pt idx="7">
                  <c:v>-9.2195444572928871</c:v>
                </c:pt>
                <c:pt idx="8">
                  <c:v>-10</c:v>
                </c:pt>
                <c:pt idx="9">
                  <c:v>-10.816653826391969</c:v>
                </c:pt>
                <c:pt idx="10">
                  <c:v>-11.661903789690601</c:v>
                </c:pt>
              </c:numCache>
            </c:numRef>
          </c:xVal>
          <c:yVal>
            <c:numRef>
              <c:f>'Minkowski Spacetime Diagram'!$O$156:$O$166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E-A966-484F-91BF-EACF3F72BF16}"/>
            </c:ext>
          </c:extLst>
        </c:ser>
        <c:ser>
          <c:idx val="47"/>
          <c:order val="47"/>
          <c:tx>
            <c:v>Hx7</c:v>
          </c:tx>
          <c:spPr>
            <a:ln w="9525" cap="rnd">
              <a:solidFill>
                <a:schemeClr val="tx1"/>
              </a:solidFill>
              <a:prstDash val="sysDot"/>
              <a:round/>
            </a:ln>
            <a:effectLst/>
          </c:spPr>
          <c:marker>
            <c:symbol val="none"/>
          </c:marker>
          <c:xVal>
            <c:numRef>
              <c:f>'Minkowski Spacetime Diagram'!$P$145:$P$155</c:f>
              <c:numCache>
                <c:formatCode>#,##0.00</c:formatCode>
                <c:ptCount val="11"/>
                <c:pt idx="0">
                  <c:v>7</c:v>
                </c:pt>
                <c:pt idx="1">
                  <c:v>7.0710678118654755</c:v>
                </c:pt>
                <c:pt idx="2">
                  <c:v>7.2801098892805181</c:v>
                </c:pt>
                <c:pt idx="3">
                  <c:v>7.6157731058639087</c:v>
                </c:pt>
                <c:pt idx="4">
                  <c:v>8.0622577482985491</c:v>
                </c:pt>
                <c:pt idx="5">
                  <c:v>8.6023252670426267</c:v>
                </c:pt>
                <c:pt idx="6">
                  <c:v>9.2195444572928871</c:v>
                </c:pt>
                <c:pt idx="7">
                  <c:v>9.8994949366116654</c:v>
                </c:pt>
                <c:pt idx="8">
                  <c:v>10.63014581273465</c:v>
                </c:pt>
                <c:pt idx="9">
                  <c:v>11.401754250991379</c:v>
                </c:pt>
                <c:pt idx="10">
                  <c:v>12.206555615733702</c:v>
                </c:pt>
              </c:numCache>
            </c:numRef>
          </c:xVal>
          <c:yVal>
            <c:numRef>
              <c:f>'Minkowski Spacetime Diagram'!$Q$145:$Q$155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3F-A966-484F-91BF-EACF3F72BF16}"/>
            </c:ext>
          </c:extLst>
        </c:ser>
        <c:ser>
          <c:idx val="48"/>
          <c:order val="48"/>
          <c:tx>
            <c:v>H-x7</c:v>
          </c:tx>
          <c:spPr>
            <a:ln w="9525" cap="rnd">
              <a:solidFill>
                <a:schemeClr val="tx1"/>
              </a:solidFill>
              <a:prstDash val="sysDot"/>
              <a:round/>
            </a:ln>
            <a:effectLst/>
          </c:spPr>
          <c:marker>
            <c:symbol val="none"/>
          </c:marker>
          <c:xVal>
            <c:numRef>
              <c:f>'Minkowski Spacetime Diagram'!$P$156:$P$166</c:f>
              <c:numCache>
                <c:formatCode>#,##0.00</c:formatCode>
                <c:ptCount val="11"/>
                <c:pt idx="0">
                  <c:v>-7</c:v>
                </c:pt>
                <c:pt idx="1">
                  <c:v>-7.0710678118654755</c:v>
                </c:pt>
                <c:pt idx="2">
                  <c:v>-7.2801098892805181</c:v>
                </c:pt>
                <c:pt idx="3">
                  <c:v>-7.6157731058639087</c:v>
                </c:pt>
                <c:pt idx="4">
                  <c:v>-8.0622577482985491</c:v>
                </c:pt>
                <c:pt idx="5">
                  <c:v>-8.6023252670426267</c:v>
                </c:pt>
                <c:pt idx="6">
                  <c:v>-9.2195444572928871</c:v>
                </c:pt>
                <c:pt idx="7">
                  <c:v>-9.8994949366116654</c:v>
                </c:pt>
                <c:pt idx="8">
                  <c:v>-10.63014581273465</c:v>
                </c:pt>
                <c:pt idx="9">
                  <c:v>-11.401754250991379</c:v>
                </c:pt>
                <c:pt idx="10">
                  <c:v>-12.206555615733702</c:v>
                </c:pt>
              </c:numCache>
            </c:numRef>
          </c:xVal>
          <c:yVal>
            <c:numRef>
              <c:f>'Minkowski Spacetime Diagram'!$Q$156:$Q$166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40-A966-484F-91BF-EACF3F72BF16}"/>
            </c:ext>
          </c:extLst>
        </c:ser>
        <c:ser>
          <c:idx val="49"/>
          <c:order val="49"/>
          <c:tx>
            <c:v>Hx8</c:v>
          </c:tx>
          <c:spPr>
            <a:ln w="9525" cap="rnd">
              <a:solidFill>
                <a:schemeClr val="tx1"/>
              </a:solidFill>
              <a:prstDash val="sysDot"/>
              <a:round/>
            </a:ln>
            <a:effectLst/>
          </c:spPr>
          <c:marker>
            <c:symbol val="none"/>
          </c:marker>
          <c:xVal>
            <c:numRef>
              <c:f>'Minkowski Spacetime Diagram'!$R$145:$R$155</c:f>
              <c:numCache>
                <c:formatCode>#,##0.00</c:formatCode>
                <c:ptCount val="11"/>
                <c:pt idx="0">
                  <c:v>8</c:v>
                </c:pt>
                <c:pt idx="1">
                  <c:v>8.0622577482985491</c:v>
                </c:pt>
                <c:pt idx="2">
                  <c:v>8.2462112512353212</c:v>
                </c:pt>
                <c:pt idx="3">
                  <c:v>8.5440037453175304</c:v>
                </c:pt>
                <c:pt idx="4">
                  <c:v>8.9442719099991592</c:v>
                </c:pt>
                <c:pt idx="5">
                  <c:v>9.4339811320566032</c:v>
                </c:pt>
                <c:pt idx="6">
                  <c:v>10</c:v>
                </c:pt>
                <c:pt idx="7">
                  <c:v>10.63014581273465</c:v>
                </c:pt>
                <c:pt idx="8">
                  <c:v>11.313708498984761</c:v>
                </c:pt>
                <c:pt idx="9">
                  <c:v>12.041594578792296</c:v>
                </c:pt>
                <c:pt idx="10">
                  <c:v>12.806248474865697</c:v>
                </c:pt>
              </c:numCache>
            </c:numRef>
          </c:xVal>
          <c:yVal>
            <c:numRef>
              <c:f>'Minkowski Spacetime Diagram'!$S$145:$S$155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41-A966-484F-91BF-EACF3F72BF16}"/>
            </c:ext>
          </c:extLst>
        </c:ser>
        <c:ser>
          <c:idx val="50"/>
          <c:order val="50"/>
          <c:tx>
            <c:v>H-x8</c:v>
          </c:tx>
          <c:spPr>
            <a:ln w="9525" cap="rnd">
              <a:solidFill>
                <a:schemeClr val="tx1"/>
              </a:solidFill>
              <a:prstDash val="sysDot"/>
              <a:round/>
            </a:ln>
            <a:effectLst/>
          </c:spPr>
          <c:marker>
            <c:symbol val="none"/>
          </c:marker>
          <c:xVal>
            <c:numRef>
              <c:f>'Minkowski Spacetime Diagram'!$R$156:$R$166</c:f>
              <c:numCache>
                <c:formatCode>#,##0.00</c:formatCode>
                <c:ptCount val="11"/>
                <c:pt idx="0">
                  <c:v>-8</c:v>
                </c:pt>
                <c:pt idx="1">
                  <c:v>-8.0622577482985491</c:v>
                </c:pt>
                <c:pt idx="2">
                  <c:v>-8.2462112512353212</c:v>
                </c:pt>
                <c:pt idx="3">
                  <c:v>-8.5440037453175304</c:v>
                </c:pt>
                <c:pt idx="4">
                  <c:v>-8.9442719099991592</c:v>
                </c:pt>
                <c:pt idx="5">
                  <c:v>-9.4339811320566032</c:v>
                </c:pt>
                <c:pt idx="6">
                  <c:v>-10</c:v>
                </c:pt>
                <c:pt idx="7">
                  <c:v>-10.63014581273465</c:v>
                </c:pt>
                <c:pt idx="8">
                  <c:v>-11.313708498984761</c:v>
                </c:pt>
                <c:pt idx="9">
                  <c:v>-12.041594578792296</c:v>
                </c:pt>
                <c:pt idx="10">
                  <c:v>-12.806248474865697</c:v>
                </c:pt>
              </c:numCache>
            </c:numRef>
          </c:xVal>
          <c:yVal>
            <c:numRef>
              <c:f>'Minkowski Spacetime Diagram'!$S$156:$S$166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42-A966-484F-91BF-EACF3F72BF16}"/>
            </c:ext>
          </c:extLst>
        </c:ser>
        <c:ser>
          <c:idx val="51"/>
          <c:order val="51"/>
          <c:tx>
            <c:v>Hx9</c:v>
          </c:tx>
          <c:spPr>
            <a:ln w="9525" cap="rnd">
              <a:solidFill>
                <a:schemeClr val="tx1"/>
              </a:solidFill>
              <a:prstDash val="sysDot"/>
              <a:round/>
            </a:ln>
            <a:effectLst/>
          </c:spPr>
          <c:marker>
            <c:symbol val="none"/>
          </c:marker>
          <c:xVal>
            <c:numRef>
              <c:f>'Minkowski Spacetime Diagram'!$T$145:$T$155</c:f>
              <c:numCache>
                <c:formatCode>#,##0.00</c:formatCode>
                <c:ptCount val="11"/>
                <c:pt idx="0">
                  <c:v>9</c:v>
                </c:pt>
                <c:pt idx="1">
                  <c:v>9.0553851381374173</c:v>
                </c:pt>
                <c:pt idx="2">
                  <c:v>9.2195444572928871</c:v>
                </c:pt>
                <c:pt idx="3">
                  <c:v>9.4868329805051381</c:v>
                </c:pt>
                <c:pt idx="4">
                  <c:v>9.8488578017961039</c:v>
                </c:pt>
                <c:pt idx="5">
                  <c:v>10.295630140987001</c:v>
                </c:pt>
                <c:pt idx="6">
                  <c:v>10.816653826391969</c:v>
                </c:pt>
                <c:pt idx="7">
                  <c:v>11.401754250991379</c:v>
                </c:pt>
                <c:pt idx="8">
                  <c:v>12.041594578792296</c:v>
                </c:pt>
                <c:pt idx="9">
                  <c:v>12.727922061357855</c:v>
                </c:pt>
                <c:pt idx="10">
                  <c:v>13.45362404707371</c:v>
                </c:pt>
              </c:numCache>
            </c:numRef>
          </c:xVal>
          <c:yVal>
            <c:numRef>
              <c:f>'Minkowski Spacetime Diagram'!$U$145:$U$155</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43-A966-484F-91BF-EACF3F72BF16}"/>
            </c:ext>
          </c:extLst>
        </c:ser>
        <c:ser>
          <c:idx val="52"/>
          <c:order val="52"/>
          <c:tx>
            <c:v>H-x9</c:v>
          </c:tx>
          <c:spPr>
            <a:ln w="9525" cap="rnd">
              <a:solidFill>
                <a:schemeClr val="tx1"/>
              </a:solidFill>
              <a:prstDash val="sysDot"/>
              <a:round/>
            </a:ln>
            <a:effectLst/>
          </c:spPr>
          <c:marker>
            <c:symbol val="none"/>
          </c:marker>
          <c:xVal>
            <c:numRef>
              <c:f>'Minkowski Spacetime Diagram'!$T$156:$T$166</c:f>
              <c:numCache>
                <c:formatCode>#,##0.00</c:formatCode>
                <c:ptCount val="11"/>
                <c:pt idx="0">
                  <c:v>-9</c:v>
                </c:pt>
                <c:pt idx="1">
                  <c:v>-9.0553851381374173</c:v>
                </c:pt>
                <c:pt idx="2">
                  <c:v>-9.2195444572928871</c:v>
                </c:pt>
                <c:pt idx="3">
                  <c:v>-9.4868329805051381</c:v>
                </c:pt>
                <c:pt idx="4">
                  <c:v>-9.8488578017961039</c:v>
                </c:pt>
                <c:pt idx="5">
                  <c:v>-10.295630140987001</c:v>
                </c:pt>
                <c:pt idx="6">
                  <c:v>-10.816653826391969</c:v>
                </c:pt>
                <c:pt idx="7">
                  <c:v>-11.401754250991379</c:v>
                </c:pt>
                <c:pt idx="8">
                  <c:v>-12.041594578792296</c:v>
                </c:pt>
                <c:pt idx="9">
                  <c:v>-12.727922061357855</c:v>
                </c:pt>
                <c:pt idx="10">
                  <c:v>-13.45362404707371</c:v>
                </c:pt>
              </c:numCache>
            </c:numRef>
          </c:xVal>
          <c:yVal>
            <c:numRef>
              <c:f>'Minkowski Spacetime Diagram'!$U$156:$U$166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yVal>
          <c:smooth val="1"/>
          <c:extLst>
            <c:ext xmlns:c16="http://schemas.microsoft.com/office/drawing/2014/chart" uri="{C3380CC4-5D6E-409C-BE32-E72D297353CC}">
              <c16:uniqueId val="{00000044-A966-484F-91BF-EACF3F72BF16}"/>
            </c:ext>
          </c:extLst>
        </c:ser>
        <c:ser>
          <c:idx val="53"/>
          <c:order val="53"/>
          <c:tx>
            <c:v>A</c:v>
          </c:tx>
          <c:spPr>
            <a:ln w="19050" cap="rnd">
              <a:solidFill>
                <a:schemeClr val="accent6">
                  <a:lumMod val="50000"/>
                  <a:lumOff val="50000"/>
                </a:schemeClr>
              </a:solidFill>
              <a:round/>
            </a:ln>
            <a:effectLst/>
          </c:spPr>
          <c:marker>
            <c:symbol val="circle"/>
            <c:size val="10"/>
            <c:spPr>
              <a:solidFill>
                <a:srgbClr val="0070C0"/>
              </a:solidFill>
              <a:ln w="9525">
                <a:solidFill>
                  <a:schemeClr val="tx1"/>
                </a:solidFill>
              </a:ln>
              <a:effectLst/>
            </c:spPr>
          </c:marker>
          <c:dPt>
            <c:idx val="0"/>
            <c:marker>
              <c:symbol val="circle"/>
              <c:size val="10"/>
              <c:spPr>
                <a:solidFill>
                  <a:schemeClr val="tx1"/>
                </a:solidFill>
                <a:ln w="9525">
                  <a:solidFill>
                    <a:schemeClr val="tx1"/>
                  </a:solidFill>
                </a:ln>
                <a:effectLst/>
              </c:spPr>
            </c:marker>
            <c:bubble3D val="0"/>
            <c:spPr>
              <a:ln w="19050" cap="rnd">
                <a:solidFill>
                  <a:schemeClr val="tx1"/>
                </a:solidFill>
                <a:round/>
              </a:ln>
              <a:effectLst/>
            </c:spPr>
            <c:extLst>
              <c:ext xmlns:c16="http://schemas.microsoft.com/office/drawing/2014/chart" uri="{C3380CC4-5D6E-409C-BE32-E72D297353CC}">
                <c16:uniqueId val="{00000047-A966-484F-91BF-EACF3F72BF16}"/>
              </c:ext>
            </c:extLst>
          </c:dPt>
          <c:dLbls>
            <c:dLbl>
              <c:idx val="0"/>
              <c:tx>
                <c:rich>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r>
                      <a:rPr lang="en-US" sz="1400" b="1"/>
                      <a:t>A</a:t>
                    </a: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7-A966-484F-91BF-EACF3F72BF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'Minkowski Spacetime Diagram'!$E$16</c:f>
              <c:numCache>
                <c:formatCode>0.00</c:formatCode>
                <c:ptCount val="1"/>
                <c:pt idx="0">
                  <c:v>2</c:v>
                </c:pt>
              </c:numCache>
            </c:numRef>
          </c:xVal>
          <c:yVal>
            <c:numRef>
              <c:f>'Minkowski Spacetime Diagram'!$E$17</c:f>
              <c:numCache>
                <c:formatCode>0.00</c:formatCode>
                <c:ptCount val="1"/>
                <c:pt idx="0">
                  <c:v>3.5</c:v>
                </c:pt>
              </c:numCache>
            </c:numRef>
          </c:yVal>
          <c:smooth val="0"/>
          <c:extLst>
            <c:ext xmlns:c16="http://schemas.microsoft.com/office/drawing/2014/chart" uri="{C3380CC4-5D6E-409C-BE32-E72D297353CC}">
              <c16:uniqueId val="{00000046-A966-484F-91BF-EACF3F72BF16}"/>
            </c:ext>
          </c:extLst>
        </c:ser>
        <c:ser>
          <c:idx val="54"/>
          <c:order val="54"/>
          <c:tx>
            <c:v>B</c:v>
          </c:tx>
          <c:spPr>
            <a:ln w="19050" cap="rnd">
              <a:solidFill>
                <a:schemeClr val="tx1"/>
              </a:solidFill>
              <a:round/>
            </a:ln>
            <a:effectLst/>
          </c:spPr>
          <c:marker>
            <c:symbol val="circle"/>
            <c:size val="10"/>
            <c:spPr>
              <a:solidFill>
                <a:schemeClr val="tx1"/>
              </a:solidFill>
              <a:ln w="9525">
                <a:solidFill>
                  <a:schemeClr val="tx1"/>
                </a:solidFill>
              </a:ln>
              <a:effectLst/>
            </c:spPr>
          </c:marker>
          <c:dLbls>
            <c:dLbl>
              <c:idx val="0"/>
              <c:tx>
                <c:rich>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r>
                      <a:rPr lang="en-US" sz="1400" b="1"/>
                      <a:t>B</a:t>
                    </a:r>
                  </a:p>
                </c:rich>
              </c:tx>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49-A966-484F-91BF-EACF3F72BF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CH"/>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'Minkowski Spacetime Diagram'!$E$18</c:f>
              <c:numCache>
                <c:formatCode>0.00</c:formatCode>
                <c:ptCount val="1"/>
                <c:pt idx="0">
                  <c:v>4</c:v>
                </c:pt>
              </c:numCache>
            </c:numRef>
          </c:xVal>
          <c:yVal>
            <c:numRef>
              <c:f>'Minkowski Spacetime Diagram'!$E$19</c:f>
              <c:numCache>
                <c:formatCode>0.00</c:formatCode>
                <c:ptCount val="1"/>
                <c:pt idx="0">
                  <c:v>7</c:v>
                </c:pt>
              </c:numCache>
            </c:numRef>
          </c:yVal>
          <c:smooth val="0"/>
          <c:extLst>
            <c:ext xmlns:c16="http://schemas.microsoft.com/office/drawing/2014/chart" uri="{C3380CC4-5D6E-409C-BE32-E72D297353CC}">
              <c16:uniqueId val="{00000048-A966-484F-91BF-EACF3F72BF16}"/>
            </c:ext>
          </c:extLst>
        </c:ser>
        <c:ser>
          <c:idx val="55"/>
          <c:order val="55"/>
          <c:tx>
            <c:v>AB-vector</c:v>
          </c:tx>
          <c:spPr>
            <a:ln w="25400" cap="rnd">
              <a:solidFill>
                <a:schemeClr val="accent4">
                  <a:lumMod val="50000"/>
                </a:schemeClr>
              </a:solidFill>
              <a:round/>
              <a:tailEnd type="stealth" w="lg" len="lg"/>
            </a:ln>
            <a:effectLst/>
          </c:spPr>
          <c:marker>
            <c:symbol val="circle"/>
            <c:size val="5"/>
            <c:spPr>
              <a:solidFill>
                <a:schemeClr val="tx1"/>
              </a:solidFill>
              <a:ln w="9525">
                <a:noFill/>
              </a:ln>
              <a:effectLst/>
            </c:spPr>
          </c:marker>
          <c:xVal>
            <c:numRef>
              <c:f>'Minkowski Spacetime Diagram'!$R$50:$R$51</c:f>
              <c:numCache>
                <c:formatCode>0.00</c:formatCode>
                <c:ptCount val="2"/>
                <c:pt idx="0">
                  <c:v>2</c:v>
                </c:pt>
                <c:pt idx="1">
                  <c:v>4</c:v>
                </c:pt>
              </c:numCache>
            </c:numRef>
          </c:xVal>
          <c:yVal>
            <c:numRef>
              <c:f>'Minkowski Spacetime Diagram'!$S$50:$S$51</c:f>
              <c:numCache>
                <c:formatCode>0.00</c:formatCode>
                <c:ptCount val="2"/>
                <c:pt idx="0">
                  <c:v>3.5</c:v>
                </c:pt>
                <c:pt idx="1">
                  <c:v>7</c:v>
                </c:pt>
              </c:numCache>
            </c:numRef>
          </c:yVal>
          <c:smooth val="0"/>
          <c:extLst>
            <c:ext xmlns:c16="http://schemas.microsoft.com/office/drawing/2014/chart" uri="{C3380CC4-5D6E-409C-BE32-E72D297353CC}">
              <c16:uniqueId val="{0000004B-A966-484F-91BF-EACF3F72BF16}"/>
            </c:ext>
          </c:extLst>
        </c:ser>
        <c:ser>
          <c:idx val="56"/>
          <c:order val="56"/>
          <c:tx>
            <c:v>C'-right</c:v>
          </c:tx>
          <c:spPr>
            <a:ln w="19050" cap="rnd">
              <a:solidFill>
                <a:srgbClr val="0070C0"/>
              </a:solidFill>
              <a:round/>
              <a:tailEnd type="stealth" w="lg" len="lg"/>
            </a:ln>
            <a:effectLst/>
          </c:spPr>
          <c:marker>
            <c:symbol val="none"/>
          </c:marker>
          <c:xVal>
            <c:numRef>
              <c:f>'Minkowski Spacetime Diagram'!$Q$75:$Q$78</c:f>
              <c:numCache>
                <c:formatCode>0.00</c:formatCode>
                <c:ptCount val="4"/>
                <c:pt idx="0">
                  <c:v>2</c:v>
                </c:pt>
                <c:pt idx="1">
                  <c:v>3</c:v>
                </c:pt>
                <c:pt idx="2">
                  <c:v>4</c:v>
                </c:pt>
                <c:pt idx="3">
                  <c:v>5</c:v>
                </c:pt>
              </c:numCache>
            </c:numRef>
          </c:xVal>
          <c:yVal>
            <c:numRef>
              <c:f>'Minkowski Spacetime Diagram'!$R$75:$R$78</c:f>
              <c:numCache>
                <c:formatCode>0.00</c:formatCode>
                <c:ptCount val="4"/>
                <c:pt idx="0">
                  <c:v>3.5</c:v>
                </c:pt>
                <c:pt idx="1">
                  <c:v>4.5</c:v>
                </c:pt>
                <c:pt idx="2">
                  <c:v>5.5</c:v>
                </c:pt>
                <c:pt idx="3">
                  <c:v>6.5</c:v>
                </c:pt>
              </c:numCache>
            </c:numRef>
          </c:yVal>
          <c:smooth val="0"/>
          <c:extLst>
            <c:ext xmlns:c16="http://schemas.microsoft.com/office/drawing/2014/chart" uri="{C3380CC4-5D6E-409C-BE32-E72D297353CC}">
              <c16:uniqueId val="{0000004C-A966-484F-91BF-EACF3F72BF16}"/>
            </c:ext>
          </c:extLst>
        </c:ser>
        <c:ser>
          <c:idx val="57"/>
          <c:order val="57"/>
          <c:tx>
            <c:v>C'-left</c:v>
          </c:tx>
          <c:spPr>
            <a:ln w="19050" cap="rnd">
              <a:solidFill>
                <a:srgbClr val="0070C0"/>
              </a:solidFill>
              <a:round/>
            </a:ln>
            <a:effectLst/>
          </c:spPr>
          <c:marker>
            <c:symbol val="none"/>
          </c:marker>
          <c:dPt>
            <c:idx val="3"/>
            <c:marker>
              <c:symbol val="none"/>
            </c:marker>
            <c:bubble3D val="0"/>
            <c:spPr>
              <a:ln w="19050" cap="rnd">
                <a:solidFill>
                  <a:srgbClr val="0070C0"/>
                </a:solidFill>
                <a:round/>
                <a:tailEnd type="stealth" w="lg" len="lg"/>
              </a:ln>
              <a:effectLst/>
            </c:spPr>
            <c:extLst>
              <c:ext xmlns:c16="http://schemas.microsoft.com/office/drawing/2014/chart" uri="{C3380CC4-5D6E-409C-BE32-E72D297353CC}">
                <c16:uniqueId val="{0000004F-A966-484F-91BF-EACF3F72BF16}"/>
              </c:ext>
            </c:extLst>
          </c:dPt>
          <c:xVal>
            <c:numRef>
              <c:f>'Minkowski Spacetime Diagram'!$S$75:$S$78</c:f>
              <c:numCache>
                <c:formatCode>0.00</c:formatCode>
                <c:ptCount val="4"/>
                <c:pt idx="0">
                  <c:v>2</c:v>
                </c:pt>
                <c:pt idx="1">
                  <c:v>1</c:v>
                </c:pt>
                <c:pt idx="2">
                  <c:v>0</c:v>
                </c:pt>
                <c:pt idx="3">
                  <c:v>-1</c:v>
                </c:pt>
              </c:numCache>
            </c:numRef>
          </c:xVal>
          <c:yVal>
            <c:numRef>
              <c:f>'Minkowski Spacetime Diagram'!$T$75:$T$78</c:f>
              <c:numCache>
                <c:formatCode>0.00</c:formatCode>
                <c:ptCount val="4"/>
                <c:pt idx="0">
                  <c:v>3.5</c:v>
                </c:pt>
                <c:pt idx="1">
                  <c:v>4.5</c:v>
                </c:pt>
                <c:pt idx="2">
                  <c:v>5.5</c:v>
                </c:pt>
                <c:pt idx="3">
                  <c:v>6.5</c:v>
                </c:pt>
              </c:numCache>
            </c:numRef>
          </c:yVal>
          <c:smooth val="0"/>
          <c:extLst>
            <c:ext xmlns:c16="http://schemas.microsoft.com/office/drawing/2014/chart" uri="{C3380CC4-5D6E-409C-BE32-E72D297353CC}">
              <c16:uniqueId val="{0000004E-A966-484F-91BF-EACF3F72BF16}"/>
            </c:ext>
          </c:extLst>
        </c:ser>
        <c:dLbls>
          <c:showLegendKey val="0"/>
          <c:showVal val="0"/>
          <c:showCatName val="0"/>
          <c:showSerName val="0"/>
          <c:showPercent val="0"/>
          <c:showBubbleSize val="0"/>
        </c:dLbls>
        <c:axId val="983025487"/>
        <c:axId val="1415776207"/>
      </c:scatterChart>
      <c:valAx>
        <c:axId val="983025487"/>
        <c:scaling>
          <c:orientation val="minMax"/>
          <c:max val="10"/>
          <c:min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x (light</a:t>
                </a:r>
                <a:r>
                  <a:rPr lang="en-GB" baseline="0"/>
                  <a:t> years)</a:t>
                </a:r>
                <a:endParaRPr lang="en-GB"/>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CH"/>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1415776207"/>
        <c:crosses val="autoZero"/>
        <c:crossBetween val="midCat"/>
        <c:majorUnit val="1"/>
        <c:minorUnit val="1"/>
      </c:valAx>
      <c:valAx>
        <c:axId val="1415776207"/>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ct (light years)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CH"/>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983025487"/>
        <c:crosses val="autoZero"/>
        <c:crossBetween val="midCat"/>
        <c:majorUnit val="1"/>
        <c:minorUnit val="1"/>
      </c:valAx>
      <c:spPr>
        <a:solidFill>
          <a:schemeClr val="accent6">
            <a:lumMod val="20000"/>
            <a:lumOff val="80000"/>
          </a:schemeClr>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www.astronomy-morsels.ch/morsels"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18</xdr:row>
      <xdr:rowOff>50800</xdr:rowOff>
    </xdr:from>
    <xdr:to>
      <xdr:col>10</xdr:col>
      <xdr:colOff>749300</xdr:colOff>
      <xdr:row>40</xdr:row>
      <xdr:rowOff>152400</xdr:rowOff>
    </xdr:to>
    <xdr:pic>
      <xdr:nvPicPr>
        <xdr:cNvPr id="2" name="Picture 1" descr="What is Space-Time? Dark energy!? | by Suprantalk | Medium">
          <a:extLst>
            <a:ext uri="{FF2B5EF4-FFF2-40B4-BE49-F238E27FC236}">
              <a16:creationId xmlns:a16="http://schemas.microsoft.com/office/drawing/2014/main" id="{BC6DFC93-CBFE-5255-F1C5-4EDBC67FA2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4292600"/>
          <a:ext cx="8128000" cy="457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47</xdr:row>
      <xdr:rowOff>38100</xdr:rowOff>
    </xdr:from>
    <xdr:to>
      <xdr:col>9</xdr:col>
      <xdr:colOff>114300</xdr:colOff>
      <xdr:row>56</xdr:row>
      <xdr:rowOff>152400</xdr:rowOff>
    </xdr:to>
    <xdr:pic>
      <xdr:nvPicPr>
        <xdr:cNvPr id="3" name="Picture 2">
          <a:hlinkClick xmlns:r="http://schemas.openxmlformats.org/officeDocument/2006/relationships" r:id="rId2"/>
          <a:extLst>
            <a:ext uri="{FF2B5EF4-FFF2-40B4-BE49-F238E27FC236}">
              <a16:creationId xmlns:a16="http://schemas.microsoft.com/office/drawing/2014/main" id="{CD480672-7D5F-193D-57AA-2910497A9A83}"/>
            </a:ext>
          </a:extLst>
        </xdr:cNvPr>
        <xdr:cNvPicPr>
          <a:picLocks noChangeAspect="1"/>
        </xdr:cNvPicPr>
      </xdr:nvPicPr>
      <xdr:blipFill>
        <a:blip xmlns:r="http://schemas.openxmlformats.org/officeDocument/2006/relationships" r:embed="rId3"/>
        <a:stretch>
          <a:fillRect/>
        </a:stretch>
      </xdr:blipFill>
      <xdr:spPr>
        <a:xfrm>
          <a:off x="2146300" y="9690100"/>
          <a:ext cx="5397500" cy="194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800100</xdr:colOff>
      <xdr:row>11</xdr:row>
      <xdr:rowOff>50800</xdr:rowOff>
    </xdr:from>
    <xdr:to>
      <xdr:col>22</xdr:col>
      <xdr:colOff>76200</xdr:colOff>
      <xdr:row>44</xdr:row>
      <xdr:rowOff>0</xdr:rowOff>
    </xdr:to>
    <xdr:graphicFrame macro="">
      <xdr:nvGraphicFramePr>
        <xdr:cNvPr id="2" name="Chart 1">
          <a:extLst>
            <a:ext uri="{FF2B5EF4-FFF2-40B4-BE49-F238E27FC236}">
              <a16:creationId xmlns:a16="http://schemas.microsoft.com/office/drawing/2014/main" id="{917FB16B-2B82-9C89-2FBE-6CC96871E9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584200</xdr:colOff>
      <xdr:row>8</xdr:row>
      <xdr:rowOff>203200</xdr:rowOff>
    </xdr:from>
    <xdr:to>
      <xdr:col>12</xdr:col>
      <xdr:colOff>623495</xdr:colOff>
      <xdr:row>29</xdr:row>
      <xdr:rowOff>190500</xdr:rowOff>
    </xdr:to>
    <xdr:pic>
      <xdr:nvPicPr>
        <xdr:cNvPr id="2" name="Picture 1" descr="The twin paradox journey">
          <a:extLst>
            <a:ext uri="{FF2B5EF4-FFF2-40B4-BE49-F238E27FC236}">
              <a16:creationId xmlns:a16="http://schemas.microsoft.com/office/drawing/2014/main" id="{EB6E4F48-9AD2-7CFE-B66B-3C3C19579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1700" y="3035300"/>
          <a:ext cx="5817795" cy="5054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381000</xdr:colOff>
      <xdr:row>42</xdr:row>
      <xdr:rowOff>38100</xdr:rowOff>
    </xdr:from>
    <xdr:to>
      <xdr:col>11</xdr:col>
      <xdr:colOff>762000</xdr:colOff>
      <xdr:row>66</xdr:row>
      <xdr:rowOff>222284</xdr:rowOff>
    </xdr:to>
    <xdr:pic>
      <xdr:nvPicPr>
        <xdr:cNvPr id="5" name="Picture 4" descr="The spacetime diagram in detail for the twin's paradox">
          <a:extLst>
            <a:ext uri="{FF2B5EF4-FFF2-40B4-BE49-F238E27FC236}">
              <a16:creationId xmlns:a16="http://schemas.microsoft.com/office/drawing/2014/main" id="{FF9C9764-FD22-083D-E20F-09C96CE7F6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3000" y="13119100"/>
          <a:ext cx="6159500" cy="59753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825499</xdr:colOff>
      <xdr:row>9</xdr:row>
      <xdr:rowOff>0</xdr:rowOff>
    </xdr:from>
    <xdr:to>
      <xdr:col>8</xdr:col>
      <xdr:colOff>128116</xdr:colOff>
      <xdr:row>26</xdr:row>
      <xdr:rowOff>63500</xdr:rowOff>
    </xdr:to>
    <xdr:pic>
      <xdr:nvPicPr>
        <xdr:cNvPr id="2" name="Picture 1" descr="simult1">
          <a:extLst>
            <a:ext uri="{FF2B5EF4-FFF2-40B4-BE49-F238E27FC236}">
              <a16:creationId xmlns:a16="http://schemas.microsoft.com/office/drawing/2014/main" id="{A363B1E4-E48B-DABB-D9F3-7CE2A9B4D7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0999" y="2171700"/>
          <a:ext cx="5081117" cy="416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12700</xdr:colOff>
      <xdr:row>33</xdr:row>
      <xdr:rowOff>127000</xdr:rowOff>
    </xdr:from>
    <xdr:to>
      <xdr:col>10</xdr:col>
      <xdr:colOff>0</xdr:colOff>
      <xdr:row>52</xdr:row>
      <xdr:rowOff>0</xdr:rowOff>
    </xdr:to>
    <xdr:pic>
      <xdr:nvPicPr>
        <xdr:cNvPr id="10" name="Picture 9" descr="Lines of simultaneity for S">
          <a:extLst>
            <a:ext uri="{FF2B5EF4-FFF2-40B4-BE49-F238E27FC236}">
              <a16:creationId xmlns:a16="http://schemas.microsoft.com/office/drawing/2014/main" id="{BC0F2AC3-F05C-A14C-D32C-446CF32692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3700" y="9537700"/>
          <a:ext cx="6591300" cy="445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12700</xdr:colOff>
      <xdr:row>53</xdr:row>
      <xdr:rowOff>0</xdr:rowOff>
    </xdr:from>
    <xdr:to>
      <xdr:col>10</xdr:col>
      <xdr:colOff>38100</xdr:colOff>
      <xdr:row>68</xdr:row>
      <xdr:rowOff>203200</xdr:rowOff>
    </xdr:to>
    <xdr:pic>
      <xdr:nvPicPr>
        <xdr:cNvPr id="11" name="Picture 10" descr="Lines of simultaneity for S'">
          <a:extLst>
            <a:ext uri="{FF2B5EF4-FFF2-40B4-BE49-F238E27FC236}">
              <a16:creationId xmlns:a16="http://schemas.microsoft.com/office/drawing/2014/main" id="{BDADEC7E-5CBE-6498-F3D0-EEB4F9873A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3700" y="14236700"/>
          <a:ext cx="6629400" cy="382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812800</xdr:colOff>
      <xdr:row>76</xdr:row>
      <xdr:rowOff>0</xdr:rowOff>
    </xdr:from>
    <xdr:to>
      <xdr:col>9</xdr:col>
      <xdr:colOff>749300</xdr:colOff>
      <xdr:row>93</xdr:row>
      <xdr:rowOff>127000</xdr:rowOff>
    </xdr:to>
    <xdr:pic>
      <xdr:nvPicPr>
        <xdr:cNvPr id="12" name="Picture 11" descr="Relativity of Simultaneity">
          <a:extLst>
            <a:ext uri="{FF2B5EF4-FFF2-40B4-BE49-F238E27FC236}">
              <a16:creationId xmlns:a16="http://schemas.microsoft.com/office/drawing/2014/main" id="{D8186115-5B1E-A8DB-2DFD-E1660032E9B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38300" y="19304000"/>
          <a:ext cx="6540500" cy="422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astronomy-morsels.ch/" TargetMode="External"/><Relationship Id="rId1" Type="http://schemas.openxmlformats.org/officeDocument/2006/relationships/hyperlink" Target="mailto:anton@astronomy-morsels.ch?subject=Eclipse%20Dat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en.wikipedia.org/wiki/Spacetime_diagra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2CD2-DB5C-FA48-B9E5-EDA585070B88}">
  <dimension ref="A2:L46"/>
  <sheetViews>
    <sheetView showGridLines="0" tabSelected="1" workbookViewId="0">
      <selection activeCell="A3" sqref="A3"/>
    </sheetView>
  </sheetViews>
  <sheetFormatPr baseColWidth="10" defaultRowHeight="16" x14ac:dyDescent="0.2"/>
  <cols>
    <col min="1" max="12" width="10.83203125" style="103"/>
  </cols>
  <sheetData>
    <row r="2" spans="2:11" ht="15" customHeight="1" x14ac:dyDescent="0.2"/>
    <row r="3" spans="2:11" ht="16" customHeight="1" x14ac:dyDescent="0.2">
      <c r="B3" s="104" t="s">
        <v>81</v>
      </c>
      <c r="C3" s="104"/>
      <c r="D3" s="104"/>
      <c r="E3" s="104"/>
      <c r="F3" s="104"/>
      <c r="G3" s="104"/>
      <c r="H3" s="104"/>
      <c r="I3" s="104"/>
      <c r="J3" s="104"/>
      <c r="K3" s="104"/>
    </row>
    <row r="4" spans="2:11" ht="16" customHeight="1" x14ac:dyDescent="0.2">
      <c r="B4" s="104"/>
      <c r="C4" s="104"/>
      <c r="D4" s="104"/>
      <c r="E4" s="104"/>
      <c r="F4" s="104"/>
      <c r="G4" s="104"/>
      <c r="H4" s="104"/>
      <c r="I4" s="104"/>
      <c r="J4" s="104"/>
      <c r="K4" s="104"/>
    </row>
    <row r="5" spans="2:11" ht="16" customHeight="1" x14ac:dyDescent="0.2">
      <c r="B5" s="104"/>
      <c r="C5" s="104"/>
      <c r="D5" s="104"/>
      <c r="E5" s="104"/>
      <c r="F5" s="104"/>
      <c r="G5" s="104"/>
      <c r="H5" s="104"/>
      <c r="I5" s="104"/>
      <c r="J5" s="104"/>
      <c r="K5" s="104"/>
    </row>
    <row r="6" spans="2:11" ht="16" customHeight="1" x14ac:dyDescent="0.2">
      <c r="B6" s="104"/>
      <c r="C6" s="104"/>
      <c r="D6" s="104"/>
      <c r="E6" s="104"/>
      <c r="F6" s="104"/>
      <c r="G6" s="104"/>
      <c r="H6" s="104"/>
      <c r="I6" s="104"/>
      <c r="J6" s="104"/>
      <c r="K6" s="104"/>
    </row>
    <row r="7" spans="2:11" ht="16" customHeight="1" x14ac:dyDescent="0.2">
      <c r="B7" s="104"/>
      <c r="C7" s="104"/>
      <c r="D7" s="104"/>
      <c r="E7" s="104"/>
      <c r="F7" s="104"/>
      <c r="G7" s="104"/>
      <c r="H7" s="104"/>
      <c r="I7" s="104"/>
      <c r="J7" s="104"/>
      <c r="K7" s="104"/>
    </row>
    <row r="8" spans="2:11" ht="16" customHeight="1" x14ac:dyDescent="0.2">
      <c r="B8" s="104"/>
      <c r="C8" s="104"/>
      <c r="D8" s="104"/>
      <c r="E8" s="104"/>
      <c r="F8" s="104"/>
      <c r="G8" s="104"/>
      <c r="H8" s="104"/>
      <c r="I8" s="104"/>
      <c r="J8" s="104"/>
      <c r="K8" s="104"/>
    </row>
    <row r="9" spans="2:11" ht="16" customHeight="1" x14ac:dyDescent="0.2">
      <c r="B9" s="104"/>
      <c r="C9" s="104"/>
      <c r="D9" s="104"/>
      <c r="E9" s="104"/>
      <c r="F9" s="104"/>
      <c r="G9" s="104"/>
      <c r="H9" s="104"/>
      <c r="I9" s="104"/>
      <c r="J9" s="104"/>
      <c r="K9" s="104"/>
    </row>
    <row r="13" spans="2:11" ht="19" x14ac:dyDescent="0.25">
      <c r="D13" s="165" t="s">
        <v>85</v>
      </c>
      <c r="E13" s="166"/>
      <c r="F13" s="167"/>
      <c r="G13" s="167"/>
      <c r="H13" s="167"/>
      <c r="I13" s="168" t="s">
        <v>79</v>
      </c>
    </row>
    <row r="14" spans="2:11" ht="19" x14ac:dyDescent="0.25">
      <c r="D14" s="169"/>
      <c r="E14" s="170"/>
      <c r="F14" s="171"/>
      <c r="G14" s="171"/>
      <c r="H14" s="171"/>
      <c r="I14" s="172"/>
    </row>
    <row r="15" spans="2:11" ht="19" x14ac:dyDescent="0.25">
      <c r="D15" s="173" t="s">
        <v>86</v>
      </c>
      <c r="E15" s="174"/>
      <c r="F15" s="175"/>
      <c r="G15" s="175"/>
      <c r="H15" s="175"/>
      <c r="I15" s="176" t="s">
        <v>80</v>
      </c>
    </row>
    <row r="44" spans="2:11" x14ac:dyDescent="0.2">
      <c r="B44" s="177" t="s">
        <v>82</v>
      </c>
      <c r="C44" s="178"/>
      <c r="D44" s="178"/>
      <c r="E44" s="178"/>
      <c r="F44" s="178"/>
      <c r="G44" s="178"/>
      <c r="H44" s="178"/>
      <c r="I44" s="178"/>
      <c r="J44" s="178"/>
      <c r="K44" s="179"/>
    </row>
    <row r="45" spans="2:11" x14ac:dyDescent="0.2">
      <c r="B45" s="180" t="s">
        <v>83</v>
      </c>
      <c r="C45" s="181"/>
      <c r="D45" s="181"/>
      <c r="E45" s="181"/>
      <c r="F45" s="181"/>
      <c r="G45" s="181"/>
      <c r="H45" s="181"/>
      <c r="I45" s="181"/>
      <c r="J45" s="181"/>
      <c r="K45" s="182"/>
    </row>
    <row r="46" spans="2:11" x14ac:dyDescent="0.2">
      <c r="B46" s="183" t="s">
        <v>84</v>
      </c>
      <c r="C46" s="184"/>
      <c r="D46" s="184"/>
      <c r="E46" s="184"/>
      <c r="F46" s="184"/>
      <c r="G46" s="184"/>
      <c r="H46" s="184"/>
      <c r="I46" s="184"/>
      <c r="J46" s="184"/>
      <c r="K46" s="185"/>
    </row>
  </sheetData>
  <sheetProtection sheet="1" objects="1" scenarios="1"/>
  <mergeCells count="4">
    <mergeCell ref="B3:K9"/>
    <mergeCell ref="B44:K44"/>
    <mergeCell ref="B45:K45"/>
    <mergeCell ref="B46:K46"/>
  </mergeCells>
  <hyperlinks>
    <hyperlink ref="I13" r:id="rId1" xr:uid="{BA269E56-FEB6-144A-9E99-922CD3FCE022}"/>
    <hyperlink ref="B44" r:id="rId2" display="http://www.astronomy-morsels.ch/" xr:uid="{3FA60C2A-B195-2640-9043-82C6A3D3DC85}"/>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3D500-EE1A-2840-956C-F926EE185143}">
  <sheetPr codeName="Sheet1"/>
  <dimension ref="B2:Z166"/>
  <sheetViews>
    <sheetView showGridLines="0" zoomScaleNormal="100" workbookViewId="0">
      <selection activeCell="D9" sqref="D9"/>
    </sheetView>
  </sheetViews>
  <sheetFormatPr baseColWidth="10" defaultRowHeight="16" x14ac:dyDescent="0.2"/>
  <cols>
    <col min="2" max="2" width="12.83203125" customWidth="1"/>
    <col min="3" max="3" width="15.83203125" customWidth="1"/>
    <col min="4" max="4" width="18.33203125" customWidth="1"/>
    <col min="13" max="13" width="12.83203125" bestFit="1" customWidth="1"/>
  </cols>
  <sheetData>
    <row r="2" spans="2:26" ht="18" customHeight="1" x14ac:dyDescent="0.2">
      <c r="F2" s="68" t="s">
        <v>31</v>
      </c>
      <c r="G2" s="105" t="s">
        <v>22</v>
      </c>
      <c r="H2" s="106"/>
      <c r="I2" s="106"/>
      <c r="J2" s="106"/>
      <c r="K2" s="106"/>
      <c r="L2" s="106"/>
      <c r="M2" s="106"/>
      <c r="N2" s="106"/>
      <c r="O2" s="106"/>
      <c r="P2" s="106"/>
      <c r="Q2" s="106"/>
      <c r="R2" s="106"/>
      <c r="S2" s="106"/>
      <c r="T2" s="106"/>
      <c r="U2" s="106"/>
      <c r="V2" s="106"/>
      <c r="W2" s="107"/>
    </row>
    <row r="3" spans="2:26" ht="18" customHeight="1" x14ac:dyDescent="0.2">
      <c r="G3" s="108"/>
      <c r="H3" s="109"/>
      <c r="I3" s="109"/>
      <c r="J3" s="109"/>
      <c r="K3" s="109"/>
      <c r="L3" s="109"/>
      <c r="M3" s="109"/>
      <c r="N3" s="109"/>
      <c r="O3" s="109"/>
      <c r="P3" s="109"/>
      <c r="Q3" s="109"/>
      <c r="R3" s="109"/>
      <c r="S3" s="109"/>
      <c r="T3" s="109"/>
      <c r="U3" s="109"/>
      <c r="V3" s="109"/>
      <c r="W3" s="110"/>
    </row>
    <row r="4" spans="2:26" ht="18" customHeight="1" x14ac:dyDescent="0.2">
      <c r="G4" s="108" t="s">
        <v>23</v>
      </c>
      <c r="H4" s="109"/>
      <c r="I4" s="109"/>
      <c r="J4" s="109"/>
      <c r="K4" s="109"/>
      <c r="L4" s="109"/>
      <c r="M4" s="109"/>
      <c r="N4" s="109"/>
      <c r="O4" s="109"/>
      <c r="P4" s="109"/>
      <c r="Q4" s="109"/>
      <c r="R4" s="109"/>
      <c r="S4" s="109"/>
      <c r="T4" s="109"/>
      <c r="U4" s="109"/>
      <c r="V4" s="109"/>
      <c r="W4" s="110"/>
    </row>
    <row r="5" spans="2:26" ht="18" customHeight="1" x14ac:dyDescent="0.2">
      <c r="G5" s="108"/>
      <c r="H5" s="109"/>
      <c r="I5" s="109"/>
      <c r="J5" s="109"/>
      <c r="K5" s="109"/>
      <c r="L5" s="109"/>
      <c r="M5" s="109"/>
      <c r="N5" s="109"/>
      <c r="O5" s="109"/>
      <c r="P5" s="109"/>
      <c r="Q5" s="109"/>
      <c r="R5" s="109"/>
      <c r="S5" s="109"/>
      <c r="T5" s="109"/>
      <c r="U5" s="109"/>
      <c r="V5" s="109"/>
      <c r="W5" s="110"/>
    </row>
    <row r="6" spans="2:26" ht="18" customHeight="1" x14ac:dyDescent="0.2">
      <c r="G6" s="108" t="s">
        <v>30</v>
      </c>
      <c r="H6" s="109"/>
      <c r="I6" s="109"/>
      <c r="J6" s="109"/>
      <c r="K6" s="109"/>
      <c r="L6" s="109"/>
      <c r="M6" s="109"/>
      <c r="N6" s="109"/>
      <c r="O6" s="109"/>
      <c r="P6" s="109"/>
      <c r="Q6" s="109"/>
      <c r="R6" s="109"/>
      <c r="S6" s="109"/>
      <c r="T6" s="109"/>
      <c r="U6" s="109"/>
      <c r="V6" s="109"/>
      <c r="W6" s="110"/>
    </row>
    <row r="7" spans="2:26" ht="18" customHeight="1" x14ac:dyDescent="0.2">
      <c r="G7" s="108"/>
      <c r="H7" s="109"/>
      <c r="I7" s="109"/>
      <c r="J7" s="109"/>
      <c r="K7" s="109"/>
      <c r="L7" s="109"/>
      <c r="M7" s="109"/>
      <c r="N7" s="109"/>
      <c r="O7" s="109"/>
      <c r="P7" s="109"/>
      <c r="Q7" s="109"/>
      <c r="R7" s="109"/>
      <c r="S7" s="109"/>
      <c r="T7" s="109"/>
      <c r="U7" s="109"/>
      <c r="V7" s="109"/>
      <c r="W7" s="110"/>
    </row>
    <row r="8" spans="2:26" ht="18" customHeight="1" x14ac:dyDescent="0.2">
      <c r="G8" s="108"/>
      <c r="H8" s="109"/>
      <c r="I8" s="109"/>
      <c r="J8" s="109"/>
      <c r="K8" s="109"/>
      <c r="L8" s="109"/>
      <c r="M8" s="109"/>
      <c r="N8" s="109"/>
      <c r="O8" s="109"/>
      <c r="P8" s="109"/>
      <c r="Q8" s="109"/>
      <c r="R8" s="109"/>
      <c r="S8" s="109"/>
      <c r="T8" s="109"/>
      <c r="U8" s="109"/>
      <c r="V8" s="109"/>
      <c r="W8" s="110"/>
    </row>
    <row r="9" spans="2:26" ht="18" customHeight="1" x14ac:dyDescent="0.2">
      <c r="G9" s="108"/>
      <c r="H9" s="109"/>
      <c r="I9" s="109"/>
      <c r="J9" s="109"/>
      <c r="K9" s="109"/>
      <c r="L9" s="109"/>
      <c r="M9" s="109"/>
      <c r="N9" s="109"/>
      <c r="O9" s="109"/>
      <c r="P9" s="109"/>
      <c r="Q9" s="109"/>
      <c r="R9" s="109"/>
      <c r="S9" s="109"/>
      <c r="T9" s="109"/>
      <c r="U9" s="109"/>
      <c r="V9" s="109"/>
      <c r="W9" s="110"/>
    </row>
    <row r="10" spans="2:26" ht="18" customHeight="1" x14ac:dyDescent="0.2">
      <c r="G10" s="118"/>
      <c r="H10" s="119"/>
      <c r="I10" s="119"/>
      <c r="J10" s="119"/>
      <c r="K10" s="119"/>
      <c r="L10" s="119"/>
      <c r="M10" s="119"/>
      <c r="N10" s="119"/>
      <c r="O10" s="119"/>
      <c r="P10" s="119"/>
      <c r="Q10" s="119"/>
      <c r="R10" s="119"/>
      <c r="S10" s="119"/>
      <c r="T10" s="119"/>
      <c r="U10" s="119"/>
      <c r="V10" s="119"/>
      <c r="W10" s="120"/>
    </row>
    <row r="12" spans="2:26" x14ac:dyDescent="0.2">
      <c r="Z12" s="97" t="s">
        <v>17</v>
      </c>
    </row>
    <row r="13" spans="2:26" x14ac:dyDescent="0.2">
      <c r="E13" s="102" t="s">
        <v>13</v>
      </c>
      <c r="Z13" s="96">
        <v>0</v>
      </c>
    </row>
    <row r="14" spans="2:26" x14ac:dyDescent="0.2">
      <c r="C14" s="52" t="s">
        <v>17</v>
      </c>
      <c r="D14" s="69" t="s">
        <v>36</v>
      </c>
      <c r="E14" s="101">
        <v>0.44999999999999996</v>
      </c>
      <c r="Z14" s="94">
        <f>Z13+0.05</f>
        <v>0.05</v>
      </c>
    </row>
    <row r="15" spans="2:26" ht="19" x14ac:dyDescent="0.2">
      <c r="C15" s="53" t="s">
        <v>20</v>
      </c>
      <c r="D15" s="70" t="s">
        <v>44</v>
      </c>
      <c r="E15" s="54">
        <f>1/SQRT(1-POWER(E14,2))</f>
        <v>1.1197850219117085</v>
      </c>
      <c r="Z15" s="94">
        <f t="shared" ref="Z15:Z33" si="0">Z14+0.05</f>
        <v>0.1</v>
      </c>
    </row>
    <row r="16" spans="2:26" ht="18" x14ac:dyDescent="0.25">
      <c r="B16" s="111" t="s">
        <v>18</v>
      </c>
      <c r="C16" s="115" t="s">
        <v>11</v>
      </c>
      <c r="D16" s="65" t="s">
        <v>28</v>
      </c>
      <c r="E16" s="98">
        <v>2</v>
      </c>
      <c r="F16" s="9"/>
      <c r="Z16" s="94">
        <f t="shared" si="0"/>
        <v>0.15000000000000002</v>
      </c>
    </row>
    <row r="17" spans="2:26" ht="18" x14ac:dyDescent="0.25">
      <c r="B17" s="112"/>
      <c r="C17" s="116"/>
      <c r="D17" s="66" t="s">
        <v>34</v>
      </c>
      <c r="E17" s="99">
        <v>3.5</v>
      </c>
      <c r="F17" s="48"/>
      <c r="Z17" s="94">
        <f t="shared" si="0"/>
        <v>0.2</v>
      </c>
    </row>
    <row r="18" spans="2:26" ht="18" x14ac:dyDescent="0.25">
      <c r="B18" s="112"/>
      <c r="C18" s="117" t="s">
        <v>12</v>
      </c>
      <c r="D18" s="67" t="s">
        <v>29</v>
      </c>
      <c r="E18" s="100">
        <v>4</v>
      </c>
      <c r="F18" s="14"/>
      <c r="Z18" s="94">
        <f t="shared" si="0"/>
        <v>0.25</v>
      </c>
    </row>
    <row r="19" spans="2:26" ht="18" x14ac:dyDescent="0.25">
      <c r="B19" s="112"/>
      <c r="C19" s="116"/>
      <c r="D19" s="66" t="s">
        <v>35</v>
      </c>
      <c r="E19" s="99">
        <v>7</v>
      </c>
      <c r="F19" s="48"/>
      <c r="Z19" s="94">
        <f t="shared" si="0"/>
        <v>0.3</v>
      </c>
    </row>
    <row r="20" spans="2:26" ht="18" x14ac:dyDescent="0.25">
      <c r="B20" s="112"/>
      <c r="C20" s="50" t="s">
        <v>16</v>
      </c>
      <c r="D20" s="60" t="s">
        <v>37</v>
      </c>
      <c r="E20" s="44">
        <f>E18-E16</f>
        <v>2</v>
      </c>
      <c r="F20" s="14"/>
      <c r="Z20" s="94">
        <f t="shared" si="0"/>
        <v>0.35</v>
      </c>
    </row>
    <row r="21" spans="2:26" ht="18" x14ac:dyDescent="0.25">
      <c r="B21" s="112"/>
      <c r="C21" s="50" t="s">
        <v>5</v>
      </c>
      <c r="D21" s="60" t="s">
        <v>38</v>
      </c>
      <c r="E21" s="44">
        <f>E19-E17</f>
        <v>3.5</v>
      </c>
      <c r="F21" s="14"/>
      <c r="Z21" s="94">
        <f t="shared" si="0"/>
        <v>0.39999999999999997</v>
      </c>
    </row>
    <row r="22" spans="2:26" ht="19" customHeight="1" x14ac:dyDescent="0.2">
      <c r="B22" s="113"/>
      <c r="C22" s="51" t="s">
        <v>15</v>
      </c>
      <c r="D22" s="61" t="s">
        <v>39</v>
      </c>
      <c r="E22" s="45">
        <f>POWER(E18-E16,2)-POWER(E19-E17,2)</f>
        <v>-8.25</v>
      </c>
      <c r="F22" s="93" t="str">
        <f>IF(E22&lt;0,"(time-like)",IF(ABS(E22)&lt;0.0001,"(light-like)","(space-like)"))</f>
        <v>(time-like)</v>
      </c>
      <c r="G22" s="135" t="s">
        <v>76</v>
      </c>
      <c r="Z22" s="94">
        <f t="shared" si="0"/>
        <v>0.44999999999999996</v>
      </c>
    </row>
    <row r="23" spans="2:26" ht="18" x14ac:dyDescent="0.25">
      <c r="B23" s="111" t="s">
        <v>19</v>
      </c>
      <c r="C23" s="115" t="s">
        <v>11</v>
      </c>
      <c r="D23" s="62" t="s">
        <v>40</v>
      </c>
      <c r="E23" s="46">
        <f>E15*((-E14*E17)+E16)</f>
        <v>0.47590863431247638</v>
      </c>
      <c r="F23" s="9"/>
      <c r="G23" s="136"/>
      <c r="Z23" s="94">
        <f t="shared" si="0"/>
        <v>0.49999999999999994</v>
      </c>
    </row>
    <row r="24" spans="2:26" ht="18" x14ac:dyDescent="0.25">
      <c r="B24" s="112"/>
      <c r="C24" s="116"/>
      <c r="D24" s="63" t="s">
        <v>41</v>
      </c>
      <c r="E24" s="49">
        <f>E15*(E17-(E14*E16))</f>
        <v>2.9114410569704421</v>
      </c>
      <c r="F24" s="48"/>
      <c r="G24" s="136"/>
      <c r="Z24" s="94">
        <f t="shared" si="0"/>
        <v>0.54999999999999993</v>
      </c>
    </row>
    <row r="25" spans="2:26" ht="17" customHeight="1" x14ac:dyDescent="0.25">
      <c r="B25" s="112"/>
      <c r="C25" s="117" t="s">
        <v>12</v>
      </c>
      <c r="D25" s="62" t="s">
        <v>45</v>
      </c>
      <c r="E25" s="47">
        <f>E15*((-E14*E19)+E18)</f>
        <v>0.95181726862495275</v>
      </c>
      <c r="F25" s="14"/>
      <c r="G25" s="136"/>
      <c r="Z25" s="94">
        <f t="shared" si="0"/>
        <v>0.6</v>
      </c>
    </row>
    <row r="26" spans="2:26" ht="18" x14ac:dyDescent="0.25">
      <c r="B26" s="112"/>
      <c r="C26" s="116"/>
      <c r="D26" s="63" t="s">
        <v>46</v>
      </c>
      <c r="E26" s="49">
        <f>E15*(E19-(E14*E18))</f>
        <v>5.8228821139408842</v>
      </c>
      <c r="F26" s="48"/>
      <c r="G26" s="136"/>
      <c r="Z26" s="94">
        <f t="shared" si="0"/>
        <v>0.65</v>
      </c>
    </row>
    <row r="27" spans="2:26" ht="18" x14ac:dyDescent="0.25">
      <c r="B27" s="112"/>
      <c r="C27" s="50" t="s">
        <v>16</v>
      </c>
      <c r="D27" s="64" t="s">
        <v>43</v>
      </c>
      <c r="E27" s="44">
        <f>E25-E23</f>
        <v>0.47590863431247638</v>
      </c>
      <c r="F27" s="14"/>
      <c r="G27" s="136"/>
      <c r="Z27" s="94">
        <f t="shared" si="0"/>
        <v>0.70000000000000007</v>
      </c>
    </row>
    <row r="28" spans="2:26" ht="18" x14ac:dyDescent="0.25">
      <c r="B28" s="112"/>
      <c r="C28" s="50" t="s">
        <v>5</v>
      </c>
      <c r="D28" s="64" t="s">
        <v>42</v>
      </c>
      <c r="E28" s="44">
        <f>E26-E24</f>
        <v>2.9114410569704421</v>
      </c>
      <c r="F28" s="14"/>
      <c r="G28" s="136"/>
      <c r="Z28" s="94">
        <f t="shared" si="0"/>
        <v>0.75000000000000011</v>
      </c>
    </row>
    <row r="29" spans="2:26" ht="19" x14ac:dyDescent="0.2">
      <c r="B29" s="113"/>
      <c r="C29" s="51" t="s">
        <v>15</v>
      </c>
      <c r="D29" s="61" t="s">
        <v>47</v>
      </c>
      <c r="E29" s="45">
        <f>POWER(E25-E23,2)-POWER(E26-E24,2)</f>
        <v>-8.2499999999999982</v>
      </c>
      <c r="F29" s="93" t="str">
        <f>IF(E29&lt;0,"(time-like)",IF(ABS(E29)&lt;0.0001,"(light-like)","(space-like)"))</f>
        <v>(time-like)</v>
      </c>
      <c r="G29" s="137"/>
      <c r="Z29" s="94">
        <f t="shared" si="0"/>
        <v>0.80000000000000016</v>
      </c>
    </row>
    <row r="30" spans="2:26" x14ac:dyDescent="0.2">
      <c r="B30" s="55"/>
      <c r="C30" s="56"/>
      <c r="D30" s="57"/>
      <c r="E30" s="58"/>
      <c r="F30" s="57"/>
      <c r="Z30" s="94">
        <f t="shared" si="0"/>
        <v>0.8500000000000002</v>
      </c>
    </row>
    <row r="31" spans="2:26" x14ac:dyDescent="0.2">
      <c r="B31" s="55"/>
      <c r="C31" s="56"/>
      <c r="D31" s="57"/>
      <c r="E31" s="58"/>
      <c r="F31" s="57"/>
      <c r="Z31" s="94">
        <f t="shared" si="0"/>
        <v>0.90000000000000024</v>
      </c>
    </row>
    <row r="32" spans="2:26" ht="16" customHeight="1" x14ac:dyDescent="0.2">
      <c r="B32" s="123" t="s">
        <v>24</v>
      </c>
      <c r="C32" s="124"/>
      <c r="D32" s="124"/>
      <c r="E32" s="124"/>
      <c r="F32" s="125"/>
      <c r="Z32" s="94">
        <f t="shared" si="0"/>
        <v>0.95000000000000029</v>
      </c>
    </row>
    <row r="33" spans="2:26" x14ac:dyDescent="0.2">
      <c r="B33" s="126"/>
      <c r="C33" s="127"/>
      <c r="D33" s="127"/>
      <c r="E33" s="127"/>
      <c r="F33" s="128"/>
      <c r="Z33" s="95">
        <f t="shared" si="0"/>
        <v>1.0000000000000002</v>
      </c>
    </row>
    <row r="34" spans="2:26" ht="15" customHeight="1" x14ac:dyDescent="0.2">
      <c r="B34" s="126"/>
      <c r="C34" s="127"/>
      <c r="D34" s="127"/>
      <c r="E34" s="127"/>
      <c r="F34" s="128"/>
    </row>
    <row r="35" spans="2:26" ht="15" customHeight="1" x14ac:dyDescent="0.2">
      <c r="B35" s="126" t="s">
        <v>25</v>
      </c>
      <c r="C35" s="127"/>
      <c r="D35" s="127"/>
      <c r="E35" s="127"/>
      <c r="F35" s="128"/>
    </row>
    <row r="36" spans="2:26" ht="19" customHeight="1" x14ac:dyDescent="0.2">
      <c r="B36" s="126"/>
      <c r="C36" s="127"/>
      <c r="D36" s="127"/>
      <c r="E36" s="127"/>
      <c r="F36" s="128"/>
    </row>
    <row r="37" spans="2:26" ht="16" customHeight="1" x14ac:dyDescent="0.2">
      <c r="B37" s="126"/>
      <c r="C37" s="127"/>
      <c r="D37" s="127"/>
      <c r="E37" s="127"/>
      <c r="F37" s="128"/>
    </row>
    <row r="38" spans="2:26" ht="16" customHeight="1" x14ac:dyDescent="0.2">
      <c r="B38" s="126" t="s">
        <v>26</v>
      </c>
      <c r="C38" s="127"/>
      <c r="D38" s="127"/>
      <c r="E38" s="127"/>
      <c r="F38" s="128"/>
    </row>
    <row r="39" spans="2:26" ht="19" customHeight="1" x14ac:dyDescent="0.2">
      <c r="B39" s="126"/>
      <c r="C39" s="127"/>
      <c r="D39" s="127"/>
      <c r="E39" s="127"/>
      <c r="F39" s="128"/>
    </row>
    <row r="40" spans="2:26" x14ac:dyDescent="0.2">
      <c r="B40" s="126"/>
      <c r="C40" s="127"/>
      <c r="D40" s="127"/>
      <c r="E40" s="127"/>
      <c r="F40" s="128"/>
    </row>
    <row r="41" spans="2:26" ht="16" customHeight="1" x14ac:dyDescent="0.2">
      <c r="B41" s="129" t="s">
        <v>27</v>
      </c>
      <c r="C41" s="130"/>
      <c r="D41" s="130"/>
      <c r="E41" s="130"/>
      <c r="F41" s="131"/>
    </row>
    <row r="42" spans="2:26" ht="19" customHeight="1" x14ac:dyDescent="0.2">
      <c r="B42" s="129"/>
      <c r="C42" s="130"/>
      <c r="D42" s="130"/>
      <c r="E42" s="130"/>
      <c r="F42" s="131"/>
    </row>
    <row r="43" spans="2:26" ht="19" customHeight="1" x14ac:dyDescent="0.2">
      <c r="B43" s="129"/>
      <c r="C43" s="130"/>
      <c r="D43" s="130"/>
      <c r="E43" s="130"/>
      <c r="F43" s="131"/>
    </row>
    <row r="44" spans="2:26" ht="16" customHeight="1" x14ac:dyDescent="0.2">
      <c r="B44" s="132"/>
      <c r="C44" s="133"/>
      <c r="D44" s="133"/>
      <c r="E44" s="133"/>
      <c r="F44" s="134"/>
    </row>
    <row r="45" spans="2:26" ht="16" customHeight="1" x14ac:dyDescent="0.2">
      <c r="B45" s="59"/>
      <c r="C45" s="59"/>
      <c r="D45" s="59"/>
      <c r="E45" s="59"/>
      <c r="F45" s="59"/>
    </row>
    <row r="46" spans="2:26" ht="21" x14ac:dyDescent="0.25">
      <c r="B46" s="122" t="s">
        <v>32</v>
      </c>
      <c r="C46" s="122"/>
      <c r="D46" s="122"/>
      <c r="E46" s="122"/>
      <c r="F46" s="122"/>
      <c r="G46" s="122"/>
      <c r="H46" s="122"/>
      <c r="I46" s="122"/>
      <c r="J46" s="122"/>
      <c r="K46" s="122"/>
      <c r="L46" s="122"/>
      <c r="M46" s="122"/>
      <c r="N46" s="122"/>
      <c r="O46" s="122"/>
      <c r="P46" s="122"/>
      <c r="Q46" s="122"/>
      <c r="R46" s="122"/>
      <c r="S46" s="122"/>
      <c r="T46" s="122"/>
      <c r="U46" s="122"/>
      <c r="V46" s="122"/>
      <c r="W46" s="122"/>
    </row>
    <row r="48" spans="2:26" ht="19" x14ac:dyDescent="0.25">
      <c r="F48" s="114" t="s">
        <v>6</v>
      </c>
      <c r="G48" s="114"/>
      <c r="H48" s="114"/>
      <c r="I48" s="114"/>
      <c r="R48" s="121" t="s">
        <v>14</v>
      </c>
      <c r="S48" s="121"/>
    </row>
    <row r="49" spans="5:20" x14ac:dyDescent="0.2">
      <c r="E49" s="1"/>
      <c r="F49" s="1"/>
      <c r="G49" s="26" t="s">
        <v>1</v>
      </c>
      <c r="H49" s="27" t="s">
        <v>0</v>
      </c>
      <c r="I49" s="1"/>
      <c r="J49" s="1"/>
      <c r="K49" s="1"/>
      <c r="R49" s="26" t="s">
        <v>1</v>
      </c>
      <c r="S49" s="27" t="s">
        <v>4</v>
      </c>
    </row>
    <row r="50" spans="5:20" x14ac:dyDescent="0.2">
      <c r="E50" s="1"/>
      <c r="F50" s="1"/>
      <c r="G50" s="22">
        <v>-10</v>
      </c>
      <c r="H50" s="23">
        <v>0</v>
      </c>
      <c r="I50" s="1"/>
      <c r="J50" s="1"/>
      <c r="K50" s="1"/>
      <c r="Q50" s="34" t="s">
        <v>11</v>
      </c>
      <c r="R50" s="40">
        <f>E16</f>
        <v>2</v>
      </c>
      <c r="S50" s="41">
        <f>E17</f>
        <v>3.5</v>
      </c>
    </row>
    <row r="51" spans="5:20" x14ac:dyDescent="0.2">
      <c r="E51" s="1"/>
      <c r="F51" s="1"/>
      <c r="G51" s="20">
        <f>G50+1</f>
        <v>-9</v>
      </c>
      <c r="H51" s="21">
        <v>0</v>
      </c>
      <c r="I51" s="1"/>
      <c r="J51" s="1"/>
      <c r="K51" s="1"/>
      <c r="Q51" s="35" t="s">
        <v>12</v>
      </c>
      <c r="R51" s="42">
        <f>E18</f>
        <v>4</v>
      </c>
      <c r="S51" s="43">
        <f>E19</f>
        <v>7</v>
      </c>
    </row>
    <row r="52" spans="5:20" x14ac:dyDescent="0.2">
      <c r="E52" s="1"/>
      <c r="F52" s="1"/>
      <c r="G52" s="20">
        <f t="shared" ref="G52:G70" si="1">G51+1</f>
        <v>-8</v>
      </c>
      <c r="H52" s="21">
        <v>0</v>
      </c>
      <c r="I52" s="1"/>
      <c r="J52" s="1"/>
      <c r="K52" s="1"/>
    </row>
    <row r="53" spans="5:20" x14ac:dyDescent="0.2">
      <c r="E53" s="1"/>
      <c r="F53" s="1"/>
      <c r="G53" s="20">
        <f t="shared" si="1"/>
        <v>-7</v>
      </c>
      <c r="H53" s="21">
        <v>0</v>
      </c>
      <c r="I53" s="1"/>
      <c r="J53" s="1"/>
      <c r="K53" s="1"/>
    </row>
    <row r="54" spans="5:20" x14ac:dyDescent="0.2">
      <c r="E54" s="1"/>
      <c r="F54" s="1"/>
      <c r="G54" s="20">
        <f t="shared" si="1"/>
        <v>-6</v>
      </c>
      <c r="H54" s="21">
        <v>0</v>
      </c>
      <c r="I54" s="1"/>
      <c r="J54" s="1"/>
      <c r="K54" s="1"/>
    </row>
    <row r="55" spans="5:20" x14ac:dyDescent="0.2">
      <c r="E55" s="1"/>
      <c r="F55" s="1"/>
      <c r="G55" s="20">
        <f t="shared" si="1"/>
        <v>-5</v>
      </c>
      <c r="H55" s="21">
        <v>0</v>
      </c>
      <c r="I55" s="1"/>
      <c r="J55" s="1"/>
      <c r="K55" s="1"/>
    </row>
    <row r="56" spans="5:20" x14ac:dyDescent="0.2">
      <c r="E56" s="1"/>
      <c r="F56" s="1"/>
      <c r="G56" s="20">
        <f t="shared" si="1"/>
        <v>-4</v>
      </c>
      <c r="H56" s="21">
        <v>0</v>
      </c>
      <c r="I56" s="1"/>
      <c r="J56" s="1"/>
      <c r="K56" s="1"/>
    </row>
    <row r="57" spans="5:20" x14ac:dyDescent="0.2">
      <c r="E57" s="1"/>
      <c r="F57" s="1"/>
      <c r="G57" s="20">
        <f t="shared" si="1"/>
        <v>-3</v>
      </c>
      <c r="H57" s="21">
        <v>0</v>
      </c>
      <c r="I57" s="1"/>
      <c r="J57" s="1"/>
      <c r="K57" s="1"/>
    </row>
    <row r="58" spans="5:20" ht="19" x14ac:dyDescent="0.2">
      <c r="E58" s="138" t="s">
        <v>7</v>
      </c>
      <c r="F58" s="139"/>
      <c r="G58" s="20">
        <f t="shared" si="1"/>
        <v>-2</v>
      </c>
      <c r="H58" s="21">
        <v>0</v>
      </c>
      <c r="Q58" s="138" t="s">
        <v>8</v>
      </c>
      <c r="R58" s="138"/>
      <c r="S58" s="138"/>
      <c r="T58" s="138"/>
    </row>
    <row r="59" spans="5:20" x14ac:dyDescent="0.2">
      <c r="E59" s="26" t="s">
        <v>1</v>
      </c>
      <c r="F59" s="27" t="s">
        <v>0</v>
      </c>
      <c r="G59" s="20">
        <f t="shared" si="1"/>
        <v>-1</v>
      </c>
      <c r="H59" s="21">
        <v>0</v>
      </c>
      <c r="Q59" s="26" t="s">
        <v>1</v>
      </c>
      <c r="R59" s="27" t="s">
        <v>0</v>
      </c>
      <c r="S59" s="26" t="s">
        <v>1</v>
      </c>
      <c r="T59" s="27" t="s">
        <v>0</v>
      </c>
    </row>
    <row r="60" spans="5:20" x14ac:dyDescent="0.2">
      <c r="E60" s="22">
        <v>0</v>
      </c>
      <c r="F60" s="23">
        <v>0</v>
      </c>
      <c r="G60" s="20">
        <f t="shared" si="1"/>
        <v>0</v>
      </c>
      <c r="H60" s="21">
        <v>0</v>
      </c>
      <c r="Q60" s="20">
        <v>0</v>
      </c>
      <c r="R60" s="21">
        <v>0</v>
      </c>
      <c r="S60" s="20">
        <v>0</v>
      </c>
      <c r="T60" s="21">
        <v>0</v>
      </c>
    </row>
    <row r="61" spans="5:20" x14ac:dyDescent="0.2">
      <c r="E61" s="20">
        <v>0</v>
      </c>
      <c r="F61" s="21">
        <f>F60+1</f>
        <v>1</v>
      </c>
      <c r="G61" s="20">
        <f t="shared" si="1"/>
        <v>1</v>
      </c>
      <c r="H61" s="21">
        <v>0</v>
      </c>
      <c r="Q61" s="20">
        <f>Q60+1</f>
        <v>1</v>
      </c>
      <c r="R61" s="21">
        <f>R60+1</f>
        <v>1</v>
      </c>
      <c r="S61" s="20">
        <f>S60-1</f>
        <v>-1</v>
      </c>
      <c r="T61" s="21">
        <f>T60+1</f>
        <v>1</v>
      </c>
    </row>
    <row r="62" spans="5:20" x14ac:dyDescent="0.2">
      <c r="E62" s="20">
        <v>0</v>
      </c>
      <c r="F62" s="21">
        <f t="shared" ref="F62:F70" si="2">F61+1</f>
        <v>2</v>
      </c>
      <c r="G62" s="20">
        <f t="shared" si="1"/>
        <v>2</v>
      </c>
      <c r="H62" s="21">
        <v>0</v>
      </c>
      <c r="Q62" s="20">
        <f t="shared" ref="Q62:Q70" si="3">Q61+1</f>
        <v>2</v>
      </c>
      <c r="R62" s="21">
        <f t="shared" ref="R62:R70" si="4">R61+1</f>
        <v>2</v>
      </c>
      <c r="S62" s="20">
        <f t="shared" ref="S62:S69" si="5">S61-1</f>
        <v>-2</v>
      </c>
      <c r="T62" s="21">
        <f t="shared" ref="T62:T70" si="6">T61+1</f>
        <v>2</v>
      </c>
    </row>
    <row r="63" spans="5:20" x14ac:dyDescent="0.2">
      <c r="E63" s="20">
        <v>0</v>
      </c>
      <c r="F63" s="21">
        <f t="shared" si="2"/>
        <v>3</v>
      </c>
      <c r="G63" s="20">
        <f t="shared" si="1"/>
        <v>3</v>
      </c>
      <c r="H63" s="21">
        <v>0</v>
      </c>
      <c r="Q63" s="20">
        <f t="shared" si="3"/>
        <v>3</v>
      </c>
      <c r="R63" s="21">
        <f t="shared" si="4"/>
        <v>3</v>
      </c>
      <c r="S63" s="20">
        <f t="shared" si="5"/>
        <v>-3</v>
      </c>
      <c r="T63" s="21">
        <f t="shared" si="6"/>
        <v>3</v>
      </c>
    </row>
    <row r="64" spans="5:20" x14ac:dyDescent="0.2">
      <c r="E64" s="20">
        <v>0</v>
      </c>
      <c r="F64" s="21">
        <f t="shared" si="2"/>
        <v>4</v>
      </c>
      <c r="G64" s="20">
        <f t="shared" si="1"/>
        <v>4</v>
      </c>
      <c r="H64" s="21">
        <v>0</v>
      </c>
      <c r="Q64" s="20">
        <f t="shared" si="3"/>
        <v>4</v>
      </c>
      <c r="R64" s="21">
        <f t="shared" si="4"/>
        <v>4</v>
      </c>
      <c r="S64" s="20">
        <f t="shared" si="5"/>
        <v>-4</v>
      </c>
      <c r="T64" s="21">
        <f t="shared" si="6"/>
        <v>4</v>
      </c>
    </row>
    <row r="65" spans="4:20" x14ac:dyDescent="0.2">
      <c r="E65" s="20">
        <v>0</v>
      </c>
      <c r="F65" s="21">
        <f t="shared" si="2"/>
        <v>5</v>
      </c>
      <c r="G65" s="20">
        <f t="shared" si="1"/>
        <v>5</v>
      </c>
      <c r="H65" s="21">
        <v>0</v>
      </c>
      <c r="Q65" s="20">
        <f t="shared" si="3"/>
        <v>5</v>
      </c>
      <c r="R65" s="21">
        <f t="shared" si="4"/>
        <v>5</v>
      </c>
      <c r="S65" s="20">
        <f t="shared" si="5"/>
        <v>-5</v>
      </c>
      <c r="T65" s="21">
        <f t="shared" si="6"/>
        <v>5</v>
      </c>
    </row>
    <row r="66" spans="4:20" x14ac:dyDescent="0.2">
      <c r="E66" s="20">
        <v>0</v>
      </c>
      <c r="F66" s="21">
        <f t="shared" si="2"/>
        <v>6</v>
      </c>
      <c r="G66" s="20">
        <f t="shared" si="1"/>
        <v>6</v>
      </c>
      <c r="H66" s="21">
        <v>0</v>
      </c>
      <c r="Q66" s="20">
        <f t="shared" si="3"/>
        <v>6</v>
      </c>
      <c r="R66" s="21">
        <f t="shared" si="4"/>
        <v>6</v>
      </c>
      <c r="S66" s="20">
        <f t="shared" si="5"/>
        <v>-6</v>
      </c>
      <c r="T66" s="21">
        <f t="shared" si="6"/>
        <v>6</v>
      </c>
    </row>
    <row r="67" spans="4:20" x14ac:dyDescent="0.2">
      <c r="E67" s="20">
        <v>0</v>
      </c>
      <c r="F67" s="21">
        <f t="shared" si="2"/>
        <v>7</v>
      </c>
      <c r="G67" s="20">
        <f t="shared" si="1"/>
        <v>7</v>
      </c>
      <c r="H67" s="21">
        <v>0</v>
      </c>
      <c r="Q67" s="20">
        <f t="shared" si="3"/>
        <v>7</v>
      </c>
      <c r="R67" s="21">
        <f t="shared" si="4"/>
        <v>7</v>
      </c>
      <c r="S67" s="20">
        <f t="shared" si="5"/>
        <v>-7</v>
      </c>
      <c r="T67" s="21">
        <f t="shared" si="6"/>
        <v>7</v>
      </c>
    </row>
    <row r="68" spans="4:20" x14ac:dyDescent="0.2">
      <c r="E68" s="20">
        <v>0</v>
      </c>
      <c r="F68" s="21">
        <f t="shared" si="2"/>
        <v>8</v>
      </c>
      <c r="G68" s="20">
        <f t="shared" si="1"/>
        <v>8</v>
      </c>
      <c r="H68" s="21">
        <v>0</v>
      </c>
      <c r="Q68" s="20">
        <f t="shared" si="3"/>
        <v>8</v>
      </c>
      <c r="R68" s="21">
        <f t="shared" si="4"/>
        <v>8</v>
      </c>
      <c r="S68" s="20">
        <f t="shared" si="5"/>
        <v>-8</v>
      </c>
      <c r="T68" s="21">
        <f t="shared" si="6"/>
        <v>8</v>
      </c>
    </row>
    <row r="69" spans="4:20" x14ac:dyDescent="0.2">
      <c r="E69" s="20">
        <v>0</v>
      </c>
      <c r="F69" s="21">
        <f t="shared" si="2"/>
        <v>9</v>
      </c>
      <c r="G69" s="20">
        <f t="shared" si="1"/>
        <v>9</v>
      </c>
      <c r="H69" s="21">
        <v>0</v>
      </c>
      <c r="Q69" s="20">
        <f t="shared" si="3"/>
        <v>9</v>
      </c>
      <c r="R69" s="21">
        <f t="shared" si="4"/>
        <v>9</v>
      </c>
      <c r="S69" s="20">
        <f t="shared" si="5"/>
        <v>-9</v>
      </c>
      <c r="T69" s="21">
        <f t="shared" si="6"/>
        <v>9</v>
      </c>
    </row>
    <row r="70" spans="4:20" x14ac:dyDescent="0.2">
      <c r="E70" s="24">
        <v>0</v>
      </c>
      <c r="F70" s="25">
        <f t="shared" si="2"/>
        <v>10</v>
      </c>
      <c r="G70" s="24">
        <f t="shared" si="1"/>
        <v>10</v>
      </c>
      <c r="H70" s="25">
        <v>0</v>
      </c>
      <c r="Q70" s="24">
        <f t="shared" si="3"/>
        <v>10</v>
      </c>
      <c r="R70" s="25">
        <f t="shared" si="4"/>
        <v>10</v>
      </c>
      <c r="S70" s="24">
        <f>S69-1</f>
        <v>-10</v>
      </c>
      <c r="T70" s="25">
        <f t="shared" si="6"/>
        <v>10</v>
      </c>
    </row>
    <row r="73" spans="4:20" ht="19" x14ac:dyDescent="0.25">
      <c r="E73" s="121" t="s">
        <v>10</v>
      </c>
      <c r="F73" s="121"/>
      <c r="G73" s="121"/>
      <c r="H73" s="121"/>
      <c r="Q73" s="138" t="s">
        <v>21</v>
      </c>
      <c r="R73" s="138"/>
      <c r="S73" s="138"/>
      <c r="T73" s="138"/>
    </row>
    <row r="74" spans="4:20" x14ac:dyDescent="0.2">
      <c r="E74" s="140" t="s">
        <v>2</v>
      </c>
      <c r="F74" s="141"/>
      <c r="G74" s="142" t="s">
        <v>3</v>
      </c>
      <c r="H74" s="143"/>
      <c r="Q74" s="26" t="s">
        <v>1</v>
      </c>
      <c r="R74" s="27" t="s">
        <v>0</v>
      </c>
      <c r="S74" s="26" t="s">
        <v>1</v>
      </c>
      <c r="T74" s="27" t="s">
        <v>0</v>
      </c>
    </row>
    <row r="75" spans="4:20" x14ac:dyDescent="0.2">
      <c r="D75" s="10">
        <v>0</v>
      </c>
      <c r="E75" s="8">
        <v>0</v>
      </c>
      <c r="F75" s="18">
        <f t="shared" ref="F75:F85" si="7">D75*$E$15</f>
        <v>0</v>
      </c>
      <c r="G75" s="2">
        <f t="shared" ref="G75:G85" si="8">IF($E$14&gt;=0,F75,-F75)</f>
        <v>0</v>
      </c>
      <c r="H75" s="3">
        <f t="shared" ref="H75:H85" si="9">ABS(E75)</f>
        <v>0</v>
      </c>
      <c r="Q75" s="36">
        <f>E16</f>
        <v>2</v>
      </c>
      <c r="R75" s="37">
        <f>E17</f>
        <v>3.5</v>
      </c>
      <c r="S75" s="36">
        <f>E16</f>
        <v>2</v>
      </c>
      <c r="T75" s="37">
        <f>E17</f>
        <v>3.5</v>
      </c>
    </row>
    <row r="76" spans="4:20" x14ac:dyDescent="0.2">
      <c r="D76" s="11">
        <f>D75+1</f>
        <v>1</v>
      </c>
      <c r="E76" s="4">
        <f t="shared" ref="E76:E85" si="10">$E$14*F76</f>
        <v>0.50390325986026874</v>
      </c>
      <c r="F76" s="17">
        <f t="shared" si="7"/>
        <v>1.1197850219117085</v>
      </c>
      <c r="G76" s="4">
        <f t="shared" si="8"/>
        <v>1.1197850219117085</v>
      </c>
      <c r="H76" s="5">
        <f t="shared" si="9"/>
        <v>0.50390325986026874</v>
      </c>
      <c r="Q76" s="36">
        <f>Q75+1</f>
        <v>3</v>
      </c>
      <c r="R76" s="37">
        <f>R75+1</f>
        <v>4.5</v>
      </c>
      <c r="S76" s="36">
        <f>S75-1</f>
        <v>1</v>
      </c>
      <c r="T76" s="37">
        <f>T75+1</f>
        <v>4.5</v>
      </c>
    </row>
    <row r="77" spans="4:20" x14ac:dyDescent="0.2">
      <c r="D77" s="11">
        <f t="shared" ref="D77:D85" si="11">D76+1</f>
        <v>2</v>
      </c>
      <c r="E77" s="4">
        <f t="shared" si="10"/>
        <v>1.0078065197205375</v>
      </c>
      <c r="F77" s="17">
        <f t="shared" si="7"/>
        <v>2.239570043823417</v>
      </c>
      <c r="G77" s="4">
        <f t="shared" si="8"/>
        <v>2.239570043823417</v>
      </c>
      <c r="H77" s="5">
        <f t="shared" si="9"/>
        <v>1.0078065197205375</v>
      </c>
      <c r="Q77" s="36">
        <f t="shared" ref="Q77:Q85" si="12">Q76+1</f>
        <v>4</v>
      </c>
      <c r="R77" s="37">
        <f t="shared" ref="R77:R85" si="13">R76+1</f>
        <v>5.5</v>
      </c>
      <c r="S77" s="36">
        <f t="shared" ref="S77:S84" si="14">S76-1</f>
        <v>0</v>
      </c>
      <c r="T77" s="37">
        <f t="shared" ref="T77:T85" si="15">T76+1</f>
        <v>5.5</v>
      </c>
    </row>
    <row r="78" spans="4:20" x14ac:dyDescent="0.2">
      <c r="D78" s="11">
        <f t="shared" si="11"/>
        <v>3</v>
      </c>
      <c r="E78" s="4">
        <f t="shared" si="10"/>
        <v>1.5117097795808063</v>
      </c>
      <c r="F78" s="17">
        <f t="shared" si="7"/>
        <v>3.3593550657351257</v>
      </c>
      <c r="G78" s="4">
        <f t="shared" si="8"/>
        <v>3.3593550657351257</v>
      </c>
      <c r="H78" s="5">
        <f t="shared" si="9"/>
        <v>1.5117097795808063</v>
      </c>
      <c r="Q78" s="36">
        <f t="shared" si="12"/>
        <v>5</v>
      </c>
      <c r="R78" s="37">
        <f t="shared" si="13"/>
        <v>6.5</v>
      </c>
      <c r="S78" s="36">
        <f t="shared" si="14"/>
        <v>-1</v>
      </c>
      <c r="T78" s="37">
        <f t="shared" si="15"/>
        <v>6.5</v>
      </c>
    </row>
    <row r="79" spans="4:20" x14ac:dyDescent="0.2">
      <c r="D79" s="11">
        <f t="shared" si="11"/>
        <v>4</v>
      </c>
      <c r="E79" s="4">
        <f t="shared" si="10"/>
        <v>2.0156130394410749</v>
      </c>
      <c r="F79" s="17">
        <f t="shared" si="7"/>
        <v>4.4791400876468339</v>
      </c>
      <c r="G79" s="4">
        <f t="shared" si="8"/>
        <v>4.4791400876468339</v>
      </c>
      <c r="H79" s="5">
        <f t="shared" si="9"/>
        <v>2.0156130394410749</v>
      </c>
      <c r="Q79" s="36">
        <f t="shared" si="12"/>
        <v>6</v>
      </c>
      <c r="R79" s="37">
        <f t="shared" si="13"/>
        <v>7.5</v>
      </c>
      <c r="S79" s="36">
        <f t="shared" si="14"/>
        <v>-2</v>
      </c>
      <c r="T79" s="37">
        <f t="shared" si="15"/>
        <v>7.5</v>
      </c>
    </row>
    <row r="80" spans="4:20" x14ac:dyDescent="0.2">
      <c r="D80" s="11">
        <f t="shared" si="11"/>
        <v>5</v>
      </c>
      <c r="E80" s="4">
        <f t="shared" si="10"/>
        <v>2.5195162993013436</v>
      </c>
      <c r="F80" s="17">
        <f t="shared" si="7"/>
        <v>5.5989251095585422</v>
      </c>
      <c r="G80" s="4">
        <f t="shared" si="8"/>
        <v>5.5989251095585422</v>
      </c>
      <c r="H80" s="5">
        <f t="shared" si="9"/>
        <v>2.5195162993013436</v>
      </c>
      <c r="Q80" s="36">
        <f t="shared" si="12"/>
        <v>7</v>
      </c>
      <c r="R80" s="37">
        <f t="shared" si="13"/>
        <v>8.5</v>
      </c>
      <c r="S80" s="36">
        <f t="shared" si="14"/>
        <v>-3</v>
      </c>
      <c r="T80" s="37">
        <f t="shared" si="15"/>
        <v>8.5</v>
      </c>
    </row>
    <row r="81" spans="4:24" x14ac:dyDescent="0.2">
      <c r="D81" s="11">
        <f t="shared" si="11"/>
        <v>6</v>
      </c>
      <c r="E81" s="4">
        <f t="shared" si="10"/>
        <v>3.0234195591616126</v>
      </c>
      <c r="F81" s="17">
        <f t="shared" si="7"/>
        <v>6.7187101314702513</v>
      </c>
      <c r="G81" s="4">
        <f t="shared" si="8"/>
        <v>6.7187101314702513</v>
      </c>
      <c r="H81" s="5">
        <f t="shared" si="9"/>
        <v>3.0234195591616126</v>
      </c>
      <c r="Q81" s="36">
        <f t="shared" si="12"/>
        <v>8</v>
      </c>
      <c r="R81" s="37">
        <f t="shared" si="13"/>
        <v>9.5</v>
      </c>
      <c r="S81" s="36">
        <f t="shared" si="14"/>
        <v>-4</v>
      </c>
      <c r="T81" s="37">
        <f t="shared" si="15"/>
        <v>9.5</v>
      </c>
    </row>
    <row r="82" spans="4:24" x14ac:dyDescent="0.2">
      <c r="D82" s="11">
        <f t="shared" si="11"/>
        <v>7</v>
      </c>
      <c r="E82" s="4">
        <f t="shared" si="10"/>
        <v>3.5273228190218813</v>
      </c>
      <c r="F82" s="17">
        <f t="shared" si="7"/>
        <v>7.8384951533819596</v>
      </c>
      <c r="G82" s="4">
        <f t="shared" si="8"/>
        <v>7.8384951533819596</v>
      </c>
      <c r="H82" s="5">
        <f t="shared" si="9"/>
        <v>3.5273228190218813</v>
      </c>
      <c r="Q82" s="36">
        <f t="shared" si="12"/>
        <v>9</v>
      </c>
      <c r="R82" s="37">
        <f t="shared" si="13"/>
        <v>10.5</v>
      </c>
      <c r="S82" s="36">
        <f t="shared" si="14"/>
        <v>-5</v>
      </c>
      <c r="T82" s="37">
        <f t="shared" si="15"/>
        <v>10.5</v>
      </c>
    </row>
    <row r="83" spans="4:24" x14ac:dyDescent="0.2">
      <c r="D83" s="11">
        <f t="shared" si="11"/>
        <v>8</v>
      </c>
      <c r="E83" s="4">
        <f t="shared" si="10"/>
        <v>4.0312260788821499</v>
      </c>
      <c r="F83" s="17">
        <f t="shared" si="7"/>
        <v>8.9582801752936678</v>
      </c>
      <c r="G83" s="4">
        <f t="shared" si="8"/>
        <v>8.9582801752936678</v>
      </c>
      <c r="H83" s="5">
        <f t="shared" si="9"/>
        <v>4.0312260788821499</v>
      </c>
      <c r="Q83" s="36">
        <f t="shared" si="12"/>
        <v>10</v>
      </c>
      <c r="R83" s="37">
        <f t="shared" si="13"/>
        <v>11.5</v>
      </c>
      <c r="S83" s="36">
        <f t="shared" si="14"/>
        <v>-6</v>
      </c>
      <c r="T83" s="37">
        <f t="shared" si="15"/>
        <v>11.5</v>
      </c>
    </row>
    <row r="84" spans="4:24" x14ac:dyDescent="0.2">
      <c r="D84" s="11">
        <f t="shared" si="11"/>
        <v>9</v>
      </c>
      <c r="E84" s="4">
        <f t="shared" si="10"/>
        <v>4.5351293387424185</v>
      </c>
      <c r="F84" s="17">
        <f t="shared" si="7"/>
        <v>10.078065197205376</v>
      </c>
      <c r="G84" s="4">
        <f t="shared" si="8"/>
        <v>10.078065197205376</v>
      </c>
      <c r="H84" s="5">
        <f t="shared" si="9"/>
        <v>4.5351293387424185</v>
      </c>
      <c r="Q84" s="36">
        <f t="shared" si="12"/>
        <v>11</v>
      </c>
      <c r="R84" s="37">
        <f t="shared" si="13"/>
        <v>12.5</v>
      </c>
      <c r="S84" s="36">
        <f t="shared" si="14"/>
        <v>-7</v>
      </c>
      <c r="T84" s="37">
        <f t="shared" si="15"/>
        <v>12.5</v>
      </c>
    </row>
    <row r="85" spans="4:24" x14ac:dyDescent="0.2">
      <c r="D85" s="12">
        <f t="shared" si="11"/>
        <v>10</v>
      </c>
      <c r="E85" s="6">
        <f t="shared" si="10"/>
        <v>5.0390325986026872</v>
      </c>
      <c r="F85" s="19">
        <f t="shared" si="7"/>
        <v>11.197850219117084</v>
      </c>
      <c r="G85" s="6">
        <f t="shared" si="8"/>
        <v>11.197850219117084</v>
      </c>
      <c r="H85" s="7">
        <f t="shared" si="9"/>
        <v>5.0390325986026872</v>
      </c>
      <c r="Q85" s="38">
        <f t="shared" si="12"/>
        <v>12</v>
      </c>
      <c r="R85" s="39">
        <f t="shared" si="13"/>
        <v>13.5</v>
      </c>
      <c r="S85" s="38">
        <f>S84-1</f>
        <v>-8</v>
      </c>
      <c r="T85" s="39">
        <f t="shared" si="15"/>
        <v>13.5</v>
      </c>
    </row>
    <row r="88" spans="4:24" ht="21" x14ac:dyDescent="0.25">
      <c r="D88" s="33" t="s">
        <v>9</v>
      </c>
    </row>
    <row r="90" spans="4:24" x14ac:dyDescent="0.2">
      <c r="E90" s="28">
        <f>E76</f>
        <v>0.50390325986026874</v>
      </c>
      <c r="F90" s="29">
        <f>F76</f>
        <v>1.1197850219117085</v>
      </c>
      <c r="G90" s="28">
        <f>E77</f>
        <v>1.0078065197205375</v>
      </c>
      <c r="H90" s="29">
        <f>F77</f>
        <v>2.239570043823417</v>
      </c>
      <c r="I90" s="28">
        <f>E78</f>
        <v>1.5117097795808063</v>
      </c>
      <c r="J90" s="29">
        <f>F78</f>
        <v>3.3593550657351257</v>
      </c>
      <c r="K90" s="28">
        <f>E79</f>
        <v>2.0156130394410749</v>
      </c>
      <c r="L90" s="29">
        <f>F79</f>
        <v>4.4791400876468339</v>
      </c>
      <c r="M90" s="28">
        <f>E80</f>
        <v>2.5195162993013436</v>
      </c>
      <c r="N90" s="29">
        <f>F80</f>
        <v>5.5989251095585422</v>
      </c>
      <c r="O90" s="28">
        <f>E81</f>
        <v>3.0234195591616126</v>
      </c>
      <c r="P90" s="29">
        <f>F81</f>
        <v>6.7187101314702513</v>
      </c>
      <c r="Q90" s="28">
        <f>E82</f>
        <v>3.5273228190218813</v>
      </c>
      <c r="R90" s="29">
        <f>F82</f>
        <v>7.8384951533819596</v>
      </c>
      <c r="S90" s="28">
        <f>E83</f>
        <v>4.0312260788821499</v>
      </c>
      <c r="T90" s="29">
        <f>F83</f>
        <v>8.9582801752936678</v>
      </c>
      <c r="U90" s="28">
        <f>E84</f>
        <v>4.5351293387424185</v>
      </c>
      <c r="V90" s="29">
        <f>F84</f>
        <v>10.078065197205376</v>
      </c>
      <c r="W90" s="28">
        <f>E85</f>
        <v>5.0390325986026872</v>
      </c>
      <c r="X90" s="29">
        <f>F85</f>
        <v>11.197850219117084</v>
      </c>
    </row>
    <row r="91" spans="4:24" x14ac:dyDescent="0.2">
      <c r="D91" s="10">
        <f>D90+1</f>
        <v>1</v>
      </c>
      <c r="E91" s="2">
        <f t="shared" ref="E91:E101" si="16">$G75+E$90</f>
        <v>0.50390325986026874</v>
      </c>
      <c r="F91" s="3">
        <f t="shared" ref="F91:F101" si="17">$H75+F$90</f>
        <v>1.1197850219117085</v>
      </c>
      <c r="G91" s="2">
        <f t="shared" ref="G91:G101" si="18">$G75+G$90</f>
        <v>1.0078065197205375</v>
      </c>
      <c r="H91" s="3">
        <f t="shared" ref="H91:H101" si="19">$H75+H$90</f>
        <v>2.239570043823417</v>
      </c>
      <c r="I91" s="2">
        <f t="shared" ref="I91:I101" si="20">$G75+I$90</f>
        <v>1.5117097795808063</v>
      </c>
      <c r="J91" s="3">
        <f t="shared" ref="J91:J101" si="21">$H75+J$90</f>
        <v>3.3593550657351257</v>
      </c>
      <c r="K91" s="2">
        <f t="shared" ref="K91:K101" si="22">$G75+K$90</f>
        <v>2.0156130394410749</v>
      </c>
      <c r="L91" s="3">
        <f t="shared" ref="L91:L101" si="23">$H75+L$90</f>
        <v>4.4791400876468339</v>
      </c>
      <c r="M91" s="2">
        <f t="shared" ref="M91:M101" si="24">$G75+M$90</f>
        <v>2.5195162993013436</v>
      </c>
      <c r="N91" s="3">
        <f t="shared" ref="N91:N101" si="25">$H75+N$90</f>
        <v>5.5989251095585422</v>
      </c>
      <c r="O91" s="2">
        <f t="shared" ref="O91:O101" si="26">$G75+O$90</f>
        <v>3.0234195591616126</v>
      </c>
      <c r="P91" s="3">
        <f t="shared" ref="P91:P101" si="27">$H75+P$90</f>
        <v>6.7187101314702513</v>
      </c>
      <c r="Q91" s="2">
        <f t="shared" ref="Q91:Q101" si="28">$G75+Q$90</f>
        <v>3.5273228190218813</v>
      </c>
      <c r="R91" s="3">
        <f t="shared" ref="R91:R101" si="29">$H75+R$90</f>
        <v>7.8384951533819596</v>
      </c>
      <c r="S91" s="2">
        <f t="shared" ref="S91:S101" si="30">$G75+S$90</f>
        <v>4.0312260788821499</v>
      </c>
      <c r="T91" s="3">
        <f t="shared" ref="T91:T101" si="31">$H75+T$90</f>
        <v>8.9582801752936678</v>
      </c>
      <c r="U91" s="2">
        <f t="shared" ref="U91:U101" si="32">$G75+U$90</f>
        <v>4.5351293387424185</v>
      </c>
      <c r="V91" s="3">
        <f t="shared" ref="V91:V101" si="33">$H75+V$90</f>
        <v>10.078065197205376</v>
      </c>
      <c r="W91" s="2">
        <f t="shared" ref="W91:W101" si="34">$G75+W$90</f>
        <v>5.0390325986026872</v>
      </c>
      <c r="X91" s="3">
        <f t="shared" ref="X91:X101" si="35">$H75+X$90</f>
        <v>11.197850219117084</v>
      </c>
    </row>
    <row r="92" spans="4:24" x14ac:dyDescent="0.2">
      <c r="D92" s="11">
        <f t="shared" ref="D92:D100" si="36">D91+1</f>
        <v>2</v>
      </c>
      <c r="E92" s="4">
        <f t="shared" si="16"/>
        <v>1.6236882817719773</v>
      </c>
      <c r="F92" s="5">
        <f t="shared" si="17"/>
        <v>1.6236882817719773</v>
      </c>
      <c r="G92" s="4">
        <f t="shared" si="18"/>
        <v>2.127591541632246</v>
      </c>
      <c r="H92" s="5">
        <f t="shared" si="19"/>
        <v>2.7434733036836856</v>
      </c>
      <c r="I92" s="4">
        <f t="shared" si="20"/>
        <v>2.631494801492515</v>
      </c>
      <c r="J92" s="5">
        <f t="shared" si="21"/>
        <v>3.8632583255953943</v>
      </c>
      <c r="K92" s="4">
        <f t="shared" si="22"/>
        <v>3.1353980613527836</v>
      </c>
      <c r="L92" s="5">
        <f t="shared" si="23"/>
        <v>4.9830433475071025</v>
      </c>
      <c r="M92" s="4">
        <f t="shared" si="24"/>
        <v>3.6393013212130523</v>
      </c>
      <c r="N92" s="5">
        <f t="shared" si="25"/>
        <v>6.1028283694188108</v>
      </c>
      <c r="O92" s="4">
        <f t="shared" si="26"/>
        <v>4.1432045810733209</v>
      </c>
      <c r="P92" s="5">
        <f t="shared" si="27"/>
        <v>7.2226133913305199</v>
      </c>
      <c r="Q92" s="4">
        <f t="shared" si="28"/>
        <v>4.6471078409335895</v>
      </c>
      <c r="R92" s="5">
        <f t="shared" si="29"/>
        <v>8.3423984132422291</v>
      </c>
      <c r="S92" s="4">
        <f t="shared" si="30"/>
        <v>5.1510111007938582</v>
      </c>
      <c r="T92" s="5">
        <f t="shared" si="31"/>
        <v>9.4621834351539373</v>
      </c>
      <c r="U92" s="4">
        <f t="shared" si="32"/>
        <v>5.6549143606541268</v>
      </c>
      <c r="V92" s="5">
        <f t="shared" si="33"/>
        <v>10.581968457065646</v>
      </c>
      <c r="W92" s="4">
        <f t="shared" si="34"/>
        <v>6.1588176205143954</v>
      </c>
      <c r="X92" s="5">
        <f t="shared" si="35"/>
        <v>11.701753478977354</v>
      </c>
    </row>
    <row r="93" spans="4:24" x14ac:dyDescent="0.2">
      <c r="D93" s="11">
        <f t="shared" si="36"/>
        <v>3</v>
      </c>
      <c r="E93" s="4">
        <f t="shared" si="16"/>
        <v>2.7434733036836856</v>
      </c>
      <c r="F93" s="5">
        <f t="shared" si="17"/>
        <v>2.127591541632246</v>
      </c>
      <c r="G93" s="4">
        <f t="shared" si="18"/>
        <v>3.2473765635439547</v>
      </c>
      <c r="H93" s="5">
        <f t="shared" si="19"/>
        <v>3.2473765635439547</v>
      </c>
      <c r="I93" s="4">
        <f t="shared" si="20"/>
        <v>3.7512798234042233</v>
      </c>
      <c r="J93" s="5">
        <f t="shared" si="21"/>
        <v>4.3671615854556629</v>
      </c>
      <c r="K93" s="4">
        <f t="shared" si="22"/>
        <v>4.2551830832644919</v>
      </c>
      <c r="L93" s="5">
        <f t="shared" si="23"/>
        <v>5.4869466073673712</v>
      </c>
      <c r="M93" s="4">
        <f t="shared" si="24"/>
        <v>4.7590863431247605</v>
      </c>
      <c r="N93" s="5">
        <f t="shared" si="25"/>
        <v>6.6067316292790794</v>
      </c>
      <c r="O93" s="4">
        <f t="shared" si="26"/>
        <v>5.26298960298503</v>
      </c>
      <c r="P93" s="5">
        <f t="shared" si="27"/>
        <v>7.7265166511907886</v>
      </c>
      <c r="Q93" s="4">
        <f t="shared" si="28"/>
        <v>5.7668928628452978</v>
      </c>
      <c r="R93" s="5">
        <f t="shared" si="29"/>
        <v>8.8463016731024968</v>
      </c>
      <c r="S93" s="4">
        <f t="shared" si="30"/>
        <v>6.2707961227055673</v>
      </c>
      <c r="T93" s="5">
        <f t="shared" si="31"/>
        <v>9.9660866950142051</v>
      </c>
      <c r="U93" s="4">
        <f t="shared" si="32"/>
        <v>6.774699382565835</v>
      </c>
      <c r="V93" s="5">
        <f t="shared" si="33"/>
        <v>11.085871716925913</v>
      </c>
      <c r="W93" s="4">
        <f t="shared" si="34"/>
        <v>7.2786026424261046</v>
      </c>
      <c r="X93" s="5">
        <f t="shared" si="35"/>
        <v>12.205656738837622</v>
      </c>
    </row>
    <row r="94" spans="4:24" x14ac:dyDescent="0.2">
      <c r="D94" s="11">
        <f t="shared" si="36"/>
        <v>4</v>
      </c>
      <c r="E94" s="4">
        <f t="shared" si="16"/>
        <v>3.8632583255953943</v>
      </c>
      <c r="F94" s="5">
        <f t="shared" si="17"/>
        <v>2.631494801492515</v>
      </c>
      <c r="G94" s="4">
        <f t="shared" si="18"/>
        <v>4.3671615854556629</v>
      </c>
      <c r="H94" s="5">
        <f t="shared" si="19"/>
        <v>3.7512798234042233</v>
      </c>
      <c r="I94" s="4">
        <f t="shared" si="20"/>
        <v>4.8710648453159315</v>
      </c>
      <c r="J94" s="5">
        <f t="shared" si="21"/>
        <v>4.8710648453159315</v>
      </c>
      <c r="K94" s="4">
        <f t="shared" si="22"/>
        <v>5.374968105176201</v>
      </c>
      <c r="L94" s="5">
        <f t="shared" si="23"/>
        <v>5.9908498672276398</v>
      </c>
      <c r="M94" s="4">
        <f t="shared" si="24"/>
        <v>5.8788713650364688</v>
      </c>
      <c r="N94" s="5">
        <f t="shared" si="25"/>
        <v>7.110634889139348</v>
      </c>
      <c r="O94" s="4">
        <f t="shared" si="26"/>
        <v>6.3827746248967383</v>
      </c>
      <c r="P94" s="5">
        <f t="shared" si="27"/>
        <v>8.2304199110510581</v>
      </c>
      <c r="Q94" s="4">
        <f t="shared" si="28"/>
        <v>6.8866778847570069</v>
      </c>
      <c r="R94" s="5">
        <f t="shared" si="29"/>
        <v>9.3502049329627663</v>
      </c>
      <c r="S94" s="4">
        <f t="shared" si="30"/>
        <v>7.3905811446172756</v>
      </c>
      <c r="T94" s="5">
        <f t="shared" si="31"/>
        <v>10.469989954874475</v>
      </c>
      <c r="U94" s="4">
        <f t="shared" si="32"/>
        <v>7.8944844044775442</v>
      </c>
      <c r="V94" s="5">
        <f t="shared" si="33"/>
        <v>11.589774976786183</v>
      </c>
      <c r="W94" s="4">
        <f t="shared" si="34"/>
        <v>8.3983876643378128</v>
      </c>
      <c r="X94" s="5">
        <f t="shared" si="35"/>
        <v>12.709559998697891</v>
      </c>
    </row>
    <row r="95" spans="4:24" x14ac:dyDescent="0.2">
      <c r="D95" s="11">
        <f t="shared" si="36"/>
        <v>5</v>
      </c>
      <c r="E95" s="4">
        <f t="shared" si="16"/>
        <v>4.9830433475071025</v>
      </c>
      <c r="F95" s="5">
        <f t="shared" si="17"/>
        <v>3.1353980613527836</v>
      </c>
      <c r="G95" s="4">
        <f t="shared" si="18"/>
        <v>5.4869466073673712</v>
      </c>
      <c r="H95" s="5">
        <f t="shared" si="19"/>
        <v>4.2551830832644919</v>
      </c>
      <c r="I95" s="4">
        <f t="shared" si="20"/>
        <v>5.9908498672276398</v>
      </c>
      <c r="J95" s="5">
        <f t="shared" si="21"/>
        <v>5.374968105176201</v>
      </c>
      <c r="K95" s="4">
        <f t="shared" si="22"/>
        <v>6.4947531270879093</v>
      </c>
      <c r="L95" s="5">
        <f t="shared" si="23"/>
        <v>6.4947531270879093</v>
      </c>
      <c r="M95" s="4">
        <f t="shared" si="24"/>
        <v>6.998656386948177</v>
      </c>
      <c r="N95" s="5">
        <f t="shared" si="25"/>
        <v>7.6145381489996176</v>
      </c>
      <c r="O95" s="4">
        <f t="shared" si="26"/>
        <v>7.5025596468084466</v>
      </c>
      <c r="P95" s="5">
        <f t="shared" si="27"/>
        <v>8.7343231709113258</v>
      </c>
      <c r="Q95" s="4">
        <f t="shared" si="28"/>
        <v>8.0064629066687161</v>
      </c>
      <c r="R95" s="5">
        <f t="shared" si="29"/>
        <v>9.8541081928230341</v>
      </c>
      <c r="S95" s="4">
        <f t="shared" si="30"/>
        <v>8.5103661665289838</v>
      </c>
      <c r="T95" s="5">
        <f t="shared" si="31"/>
        <v>10.973893214734742</v>
      </c>
      <c r="U95" s="4">
        <f t="shared" si="32"/>
        <v>9.0142694263892515</v>
      </c>
      <c r="V95" s="5">
        <f t="shared" si="33"/>
        <v>12.093678236646451</v>
      </c>
      <c r="W95" s="4">
        <f t="shared" si="34"/>
        <v>9.5181726862495211</v>
      </c>
      <c r="X95" s="5">
        <f t="shared" si="35"/>
        <v>13.213463258558159</v>
      </c>
    </row>
    <row r="96" spans="4:24" x14ac:dyDescent="0.2">
      <c r="D96" s="11">
        <f t="shared" si="36"/>
        <v>6</v>
      </c>
      <c r="E96" s="4">
        <f t="shared" si="16"/>
        <v>6.1028283694188108</v>
      </c>
      <c r="F96" s="5">
        <f t="shared" si="17"/>
        <v>3.6393013212130523</v>
      </c>
      <c r="G96" s="4">
        <f t="shared" si="18"/>
        <v>6.6067316292790794</v>
      </c>
      <c r="H96" s="5">
        <f t="shared" si="19"/>
        <v>4.7590863431247605</v>
      </c>
      <c r="I96" s="4">
        <f t="shared" si="20"/>
        <v>7.110634889139348</v>
      </c>
      <c r="J96" s="5">
        <f t="shared" si="21"/>
        <v>5.8788713650364688</v>
      </c>
      <c r="K96" s="4">
        <f t="shared" si="22"/>
        <v>7.6145381489996176</v>
      </c>
      <c r="L96" s="5">
        <f t="shared" si="23"/>
        <v>6.998656386948177</v>
      </c>
      <c r="M96" s="4">
        <f t="shared" si="24"/>
        <v>8.1184414088598853</v>
      </c>
      <c r="N96" s="5">
        <f t="shared" si="25"/>
        <v>8.1184414088598853</v>
      </c>
      <c r="O96" s="4">
        <f t="shared" si="26"/>
        <v>8.6223446687201548</v>
      </c>
      <c r="P96" s="5">
        <f t="shared" si="27"/>
        <v>9.2382264307715953</v>
      </c>
      <c r="Q96" s="4">
        <f t="shared" si="28"/>
        <v>9.1262479285804226</v>
      </c>
      <c r="R96" s="5">
        <f t="shared" si="29"/>
        <v>10.358011452683304</v>
      </c>
      <c r="S96" s="4">
        <f t="shared" si="30"/>
        <v>9.6301511884406921</v>
      </c>
      <c r="T96" s="5">
        <f t="shared" si="31"/>
        <v>11.477796474595012</v>
      </c>
      <c r="U96" s="4">
        <f t="shared" si="32"/>
        <v>10.134054448300962</v>
      </c>
      <c r="V96" s="5">
        <f t="shared" si="33"/>
        <v>12.59758149650672</v>
      </c>
      <c r="W96" s="4">
        <f t="shared" si="34"/>
        <v>10.637957708161229</v>
      </c>
      <c r="X96" s="5">
        <f t="shared" si="35"/>
        <v>13.717366518418428</v>
      </c>
    </row>
    <row r="97" spans="4:24" x14ac:dyDescent="0.2">
      <c r="D97" s="11">
        <f t="shared" si="36"/>
        <v>7</v>
      </c>
      <c r="E97" s="4">
        <f t="shared" si="16"/>
        <v>7.2226133913305199</v>
      </c>
      <c r="F97" s="5">
        <f t="shared" si="17"/>
        <v>4.1432045810733209</v>
      </c>
      <c r="G97" s="4">
        <f t="shared" si="18"/>
        <v>7.7265166511907886</v>
      </c>
      <c r="H97" s="5">
        <f t="shared" si="19"/>
        <v>5.26298960298503</v>
      </c>
      <c r="I97" s="4">
        <f t="shared" si="20"/>
        <v>8.2304199110510581</v>
      </c>
      <c r="J97" s="5">
        <f t="shared" si="21"/>
        <v>6.3827746248967383</v>
      </c>
      <c r="K97" s="4">
        <f t="shared" si="22"/>
        <v>8.7343231709113258</v>
      </c>
      <c r="L97" s="5">
        <f t="shared" si="23"/>
        <v>7.5025596468084466</v>
      </c>
      <c r="M97" s="4">
        <f t="shared" si="24"/>
        <v>9.2382264307715953</v>
      </c>
      <c r="N97" s="5">
        <f t="shared" si="25"/>
        <v>8.6223446687201548</v>
      </c>
      <c r="O97" s="4">
        <f t="shared" si="26"/>
        <v>9.7421296906318631</v>
      </c>
      <c r="P97" s="5">
        <f t="shared" si="27"/>
        <v>9.7421296906318631</v>
      </c>
      <c r="Q97" s="4">
        <f t="shared" si="28"/>
        <v>10.246032950492133</v>
      </c>
      <c r="R97" s="5">
        <f t="shared" si="29"/>
        <v>10.861914712543573</v>
      </c>
      <c r="S97" s="4">
        <f t="shared" si="30"/>
        <v>10.749936210352402</v>
      </c>
      <c r="T97" s="5">
        <f t="shared" si="31"/>
        <v>11.98169973445528</v>
      </c>
      <c r="U97" s="4">
        <f t="shared" si="32"/>
        <v>11.25383947021267</v>
      </c>
      <c r="V97" s="5">
        <f t="shared" si="33"/>
        <v>13.10148475636699</v>
      </c>
      <c r="W97" s="4">
        <f t="shared" si="34"/>
        <v>11.757742730072938</v>
      </c>
      <c r="X97" s="5">
        <f t="shared" si="35"/>
        <v>14.221269778278696</v>
      </c>
    </row>
    <row r="98" spans="4:24" x14ac:dyDescent="0.2">
      <c r="D98" s="11">
        <f t="shared" si="36"/>
        <v>8</v>
      </c>
      <c r="E98" s="4">
        <f t="shared" si="16"/>
        <v>8.3423984132422291</v>
      </c>
      <c r="F98" s="5">
        <f t="shared" si="17"/>
        <v>4.6471078409335895</v>
      </c>
      <c r="G98" s="4">
        <f t="shared" si="18"/>
        <v>8.8463016731024968</v>
      </c>
      <c r="H98" s="5">
        <f t="shared" si="19"/>
        <v>5.7668928628452978</v>
      </c>
      <c r="I98" s="4">
        <f t="shared" si="20"/>
        <v>9.3502049329627663</v>
      </c>
      <c r="J98" s="5">
        <f t="shared" si="21"/>
        <v>6.8866778847570069</v>
      </c>
      <c r="K98" s="4">
        <f t="shared" si="22"/>
        <v>9.8541081928230341</v>
      </c>
      <c r="L98" s="5">
        <f t="shared" si="23"/>
        <v>8.0064629066687161</v>
      </c>
      <c r="M98" s="4">
        <f t="shared" si="24"/>
        <v>10.358011452683304</v>
      </c>
      <c r="N98" s="5">
        <f t="shared" si="25"/>
        <v>9.1262479285804226</v>
      </c>
      <c r="O98" s="4">
        <f t="shared" si="26"/>
        <v>10.861914712543573</v>
      </c>
      <c r="P98" s="5">
        <f t="shared" si="27"/>
        <v>10.246032950492133</v>
      </c>
      <c r="Q98" s="4">
        <f t="shared" si="28"/>
        <v>11.365817972403841</v>
      </c>
      <c r="R98" s="5">
        <f t="shared" si="29"/>
        <v>11.365817972403841</v>
      </c>
      <c r="S98" s="4">
        <f t="shared" si="30"/>
        <v>11.869721232264109</v>
      </c>
      <c r="T98" s="5">
        <f t="shared" si="31"/>
        <v>12.485602994315549</v>
      </c>
      <c r="U98" s="4">
        <f t="shared" si="32"/>
        <v>12.373624492124378</v>
      </c>
      <c r="V98" s="5">
        <f t="shared" si="33"/>
        <v>13.605388016227257</v>
      </c>
      <c r="W98" s="4">
        <f t="shared" si="34"/>
        <v>12.877527751984648</v>
      </c>
      <c r="X98" s="5">
        <f t="shared" si="35"/>
        <v>14.725173038138966</v>
      </c>
    </row>
    <row r="99" spans="4:24" x14ac:dyDescent="0.2">
      <c r="D99" s="11">
        <f t="shared" si="36"/>
        <v>9</v>
      </c>
      <c r="E99" s="4">
        <f t="shared" si="16"/>
        <v>9.4621834351539373</v>
      </c>
      <c r="F99" s="5">
        <f t="shared" si="17"/>
        <v>5.1510111007938582</v>
      </c>
      <c r="G99" s="4">
        <f t="shared" si="18"/>
        <v>9.9660866950142051</v>
      </c>
      <c r="H99" s="5">
        <f t="shared" si="19"/>
        <v>6.2707961227055673</v>
      </c>
      <c r="I99" s="4">
        <f t="shared" si="20"/>
        <v>10.469989954874475</v>
      </c>
      <c r="J99" s="5">
        <f t="shared" si="21"/>
        <v>7.3905811446172756</v>
      </c>
      <c r="K99" s="4">
        <f t="shared" si="22"/>
        <v>10.973893214734742</v>
      </c>
      <c r="L99" s="5">
        <f t="shared" si="23"/>
        <v>8.5103661665289838</v>
      </c>
      <c r="M99" s="4">
        <f t="shared" si="24"/>
        <v>11.477796474595012</v>
      </c>
      <c r="N99" s="5">
        <f t="shared" si="25"/>
        <v>9.6301511884406921</v>
      </c>
      <c r="O99" s="4">
        <f t="shared" si="26"/>
        <v>11.98169973445528</v>
      </c>
      <c r="P99" s="5">
        <f t="shared" si="27"/>
        <v>10.749936210352402</v>
      </c>
      <c r="Q99" s="4">
        <f t="shared" si="28"/>
        <v>12.485602994315549</v>
      </c>
      <c r="R99" s="5">
        <f t="shared" si="29"/>
        <v>11.869721232264109</v>
      </c>
      <c r="S99" s="4">
        <f t="shared" si="30"/>
        <v>12.989506254175819</v>
      </c>
      <c r="T99" s="5">
        <f t="shared" si="31"/>
        <v>12.989506254175819</v>
      </c>
      <c r="U99" s="4">
        <f t="shared" si="32"/>
        <v>13.493409514036086</v>
      </c>
      <c r="V99" s="5">
        <f t="shared" si="33"/>
        <v>14.109291276087525</v>
      </c>
      <c r="W99" s="4">
        <f t="shared" si="34"/>
        <v>13.997312773896354</v>
      </c>
      <c r="X99" s="5">
        <f t="shared" si="35"/>
        <v>15.229076297999235</v>
      </c>
    </row>
    <row r="100" spans="4:24" x14ac:dyDescent="0.2">
      <c r="D100" s="11">
        <f t="shared" si="36"/>
        <v>10</v>
      </c>
      <c r="E100" s="4">
        <f t="shared" si="16"/>
        <v>10.581968457065646</v>
      </c>
      <c r="F100" s="5">
        <f t="shared" si="17"/>
        <v>5.6549143606541268</v>
      </c>
      <c r="G100" s="4">
        <f t="shared" si="18"/>
        <v>11.085871716925913</v>
      </c>
      <c r="H100" s="5">
        <f t="shared" si="19"/>
        <v>6.774699382565835</v>
      </c>
      <c r="I100" s="4">
        <f t="shared" si="20"/>
        <v>11.589774976786183</v>
      </c>
      <c r="J100" s="5">
        <f t="shared" si="21"/>
        <v>7.8944844044775442</v>
      </c>
      <c r="K100" s="4">
        <f t="shared" si="22"/>
        <v>12.093678236646451</v>
      </c>
      <c r="L100" s="5">
        <f t="shared" si="23"/>
        <v>9.0142694263892515</v>
      </c>
      <c r="M100" s="4">
        <f t="shared" si="24"/>
        <v>12.59758149650672</v>
      </c>
      <c r="N100" s="5">
        <f t="shared" si="25"/>
        <v>10.134054448300962</v>
      </c>
      <c r="O100" s="4">
        <f t="shared" si="26"/>
        <v>13.10148475636699</v>
      </c>
      <c r="P100" s="5">
        <f t="shared" si="27"/>
        <v>11.25383947021267</v>
      </c>
      <c r="Q100" s="4">
        <f t="shared" si="28"/>
        <v>13.605388016227257</v>
      </c>
      <c r="R100" s="5">
        <f t="shared" si="29"/>
        <v>12.373624492124378</v>
      </c>
      <c r="S100" s="4">
        <f t="shared" si="30"/>
        <v>14.109291276087525</v>
      </c>
      <c r="T100" s="5">
        <f t="shared" si="31"/>
        <v>13.493409514036086</v>
      </c>
      <c r="U100" s="4">
        <f t="shared" si="32"/>
        <v>14.613194535947795</v>
      </c>
      <c r="V100" s="5">
        <f t="shared" si="33"/>
        <v>14.613194535947795</v>
      </c>
      <c r="W100" s="4">
        <f t="shared" si="34"/>
        <v>15.117097795808064</v>
      </c>
      <c r="X100" s="5">
        <f t="shared" si="35"/>
        <v>15.732979557859503</v>
      </c>
    </row>
    <row r="101" spans="4:24" x14ac:dyDescent="0.2">
      <c r="D101" s="12">
        <f t="shared" ref="D101" si="37">D100+1</f>
        <v>11</v>
      </c>
      <c r="E101" s="6">
        <f t="shared" si="16"/>
        <v>11.701753478977354</v>
      </c>
      <c r="F101" s="7">
        <f t="shared" si="17"/>
        <v>6.1588176205143954</v>
      </c>
      <c r="G101" s="6">
        <f t="shared" si="18"/>
        <v>12.205656738837622</v>
      </c>
      <c r="H101" s="7">
        <f t="shared" si="19"/>
        <v>7.2786026424261046</v>
      </c>
      <c r="I101" s="6">
        <f t="shared" si="20"/>
        <v>12.709559998697891</v>
      </c>
      <c r="J101" s="7">
        <f t="shared" si="21"/>
        <v>8.3983876643378128</v>
      </c>
      <c r="K101" s="6">
        <f t="shared" si="22"/>
        <v>13.213463258558159</v>
      </c>
      <c r="L101" s="7">
        <f t="shared" si="23"/>
        <v>9.5181726862495211</v>
      </c>
      <c r="M101" s="6">
        <f t="shared" si="24"/>
        <v>13.717366518418428</v>
      </c>
      <c r="N101" s="7">
        <f t="shared" si="25"/>
        <v>10.637957708161229</v>
      </c>
      <c r="O101" s="6">
        <f t="shared" si="26"/>
        <v>14.221269778278696</v>
      </c>
      <c r="P101" s="7">
        <f t="shared" si="27"/>
        <v>11.757742730072938</v>
      </c>
      <c r="Q101" s="6">
        <f t="shared" si="28"/>
        <v>14.725173038138966</v>
      </c>
      <c r="R101" s="7">
        <f t="shared" si="29"/>
        <v>12.877527751984648</v>
      </c>
      <c r="S101" s="6">
        <f t="shared" si="30"/>
        <v>15.229076297999235</v>
      </c>
      <c r="T101" s="7">
        <f t="shared" si="31"/>
        <v>13.997312773896354</v>
      </c>
      <c r="U101" s="6">
        <f t="shared" si="32"/>
        <v>15.732979557859503</v>
      </c>
      <c r="V101" s="7">
        <f t="shared" si="33"/>
        <v>15.117097795808064</v>
      </c>
      <c r="W101" s="6">
        <f t="shared" si="34"/>
        <v>16.236882817719771</v>
      </c>
      <c r="X101" s="7">
        <f t="shared" si="35"/>
        <v>16.236882817719771</v>
      </c>
    </row>
    <row r="103" spans="4:24" x14ac:dyDescent="0.2">
      <c r="E103" s="30">
        <f>G76</f>
        <v>1.1197850219117085</v>
      </c>
      <c r="F103" s="31">
        <f>H76</f>
        <v>0.50390325986026874</v>
      </c>
      <c r="G103" s="28">
        <f>G77</f>
        <v>2.239570043823417</v>
      </c>
      <c r="H103" s="29">
        <f>H77</f>
        <v>1.0078065197205375</v>
      </c>
      <c r="I103" s="28">
        <f>G78</f>
        <v>3.3593550657351257</v>
      </c>
      <c r="J103" s="29">
        <f>H78</f>
        <v>1.5117097795808063</v>
      </c>
      <c r="K103" s="28">
        <f>G79</f>
        <v>4.4791400876468339</v>
      </c>
      <c r="L103" s="29">
        <f>H79</f>
        <v>2.0156130394410749</v>
      </c>
      <c r="M103" s="28">
        <f>G80</f>
        <v>5.5989251095585422</v>
      </c>
      <c r="N103" s="29">
        <f>H80</f>
        <v>2.5195162993013436</v>
      </c>
      <c r="O103" s="28">
        <f>G81</f>
        <v>6.7187101314702513</v>
      </c>
      <c r="P103" s="29">
        <f>H81</f>
        <v>3.0234195591616126</v>
      </c>
      <c r="Q103" s="28">
        <f>G82</f>
        <v>7.8384951533819596</v>
      </c>
      <c r="R103" s="29">
        <f>H82</f>
        <v>3.5273228190218813</v>
      </c>
      <c r="S103" s="28">
        <f>G83</f>
        <v>8.9582801752936678</v>
      </c>
      <c r="T103" s="29">
        <f>H83</f>
        <v>4.0312260788821499</v>
      </c>
      <c r="U103" s="28">
        <f>G84</f>
        <v>10.078065197205376</v>
      </c>
      <c r="V103" s="29">
        <f>H84</f>
        <v>4.5351293387424185</v>
      </c>
      <c r="W103" s="28">
        <f>G85</f>
        <v>11.197850219117084</v>
      </c>
      <c r="X103" s="29">
        <f>H85</f>
        <v>5.0390325986026872</v>
      </c>
    </row>
    <row r="104" spans="4:24" x14ac:dyDescent="0.2">
      <c r="D104" s="10">
        <f>D103+1</f>
        <v>1</v>
      </c>
      <c r="E104" s="2">
        <f t="shared" ref="E104:E114" si="38">$E75+E$103</f>
        <v>1.1197850219117085</v>
      </c>
      <c r="F104" s="3">
        <f t="shared" ref="F104:F114" si="39">$F75+F$103</f>
        <v>0.50390325986026874</v>
      </c>
      <c r="G104" s="2">
        <f t="shared" ref="G104:G114" si="40">$E75+G$103</f>
        <v>2.239570043823417</v>
      </c>
      <c r="H104" s="3">
        <f t="shared" ref="H104:H114" si="41">$F75+H$103</f>
        <v>1.0078065197205375</v>
      </c>
      <c r="I104" s="2">
        <f t="shared" ref="I104:I114" si="42">$E75+I$103</f>
        <v>3.3593550657351257</v>
      </c>
      <c r="J104" s="3">
        <f t="shared" ref="J104:J114" si="43">$F75+J$103</f>
        <v>1.5117097795808063</v>
      </c>
      <c r="K104" s="2">
        <f t="shared" ref="K104:K114" si="44">$E75+K$103</f>
        <v>4.4791400876468339</v>
      </c>
      <c r="L104" s="3">
        <f t="shared" ref="L104:L114" si="45">$F75+L$103</f>
        <v>2.0156130394410749</v>
      </c>
      <c r="M104" s="2">
        <f t="shared" ref="M104:M114" si="46">$E75+M$103</f>
        <v>5.5989251095585422</v>
      </c>
      <c r="N104" s="3">
        <f t="shared" ref="N104:N114" si="47">$F75+N$103</f>
        <v>2.5195162993013436</v>
      </c>
      <c r="O104" s="2">
        <f t="shared" ref="O104:O114" si="48">$E75+O$103</f>
        <v>6.7187101314702513</v>
      </c>
      <c r="P104" s="3">
        <f t="shared" ref="P104:P114" si="49">$F75+P$103</f>
        <v>3.0234195591616126</v>
      </c>
      <c r="Q104" s="2">
        <f t="shared" ref="Q104:Q114" si="50">$E75+Q$103</f>
        <v>7.8384951533819596</v>
      </c>
      <c r="R104" s="3">
        <f t="shared" ref="R104:R114" si="51">$F75+R$103</f>
        <v>3.5273228190218813</v>
      </c>
      <c r="S104" s="2">
        <f t="shared" ref="S104:S114" si="52">$E75+S$103</f>
        <v>8.9582801752936678</v>
      </c>
      <c r="T104" s="3">
        <f t="shared" ref="T104:T114" si="53">$F75+T$103</f>
        <v>4.0312260788821499</v>
      </c>
      <c r="U104" s="2">
        <f t="shared" ref="U104:U114" si="54">$E75+U$103</f>
        <v>10.078065197205376</v>
      </c>
      <c r="V104" s="3">
        <f t="shared" ref="V104:V114" si="55">$F75+V$103</f>
        <v>4.5351293387424185</v>
      </c>
      <c r="W104" s="2">
        <f t="shared" ref="W104:W114" si="56">$E75+W$103</f>
        <v>11.197850219117084</v>
      </c>
      <c r="X104" s="3">
        <f t="shared" ref="X104:X114" si="57">$F75+X$103</f>
        <v>5.0390325986026872</v>
      </c>
    </row>
    <row r="105" spans="4:24" x14ac:dyDescent="0.2">
      <c r="D105" s="11">
        <f t="shared" ref="D105:D114" si="58">D104+1</f>
        <v>2</v>
      </c>
      <c r="E105" s="4">
        <f t="shared" si="38"/>
        <v>1.6236882817719773</v>
      </c>
      <c r="F105" s="5">
        <f t="shared" si="39"/>
        <v>1.6236882817719773</v>
      </c>
      <c r="G105" s="4">
        <f t="shared" si="40"/>
        <v>2.7434733036836856</v>
      </c>
      <c r="H105" s="5">
        <f t="shared" si="41"/>
        <v>2.127591541632246</v>
      </c>
      <c r="I105" s="4">
        <f t="shared" si="42"/>
        <v>3.8632583255953943</v>
      </c>
      <c r="J105" s="5">
        <f t="shared" si="43"/>
        <v>2.631494801492515</v>
      </c>
      <c r="K105" s="4">
        <f t="shared" si="44"/>
        <v>4.9830433475071025</v>
      </c>
      <c r="L105" s="5">
        <f t="shared" si="45"/>
        <v>3.1353980613527836</v>
      </c>
      <c r="M105" s="4">
        <f t="shared" si="46"/>
        <v>6.1028283694188108</v>
      </c>
      <c r="N105" s="5">
        <f t="shared" si="47"/>
        <v>3.6393013212130523</v>
      </c>
      <c r="O105" s="4">
        <f t="shared" si="48"/>
        <v>7.2226133913305199</v>
      </c>
      <c r="P105" s="5">
        <f t="shared" si="49"/>
        <v>4.1432045810733209</v>
      </c>
      <c r="Q105" s="4">
        <f t="shared" si="50"/>
        <v>8.3423984132422291</v>
      </c>
      <c r="R105" s="5">
        <f t="shared" si="51"/>
        <v>4.6471078409335895</v>
      </c>
      <c r="S105" s="4">
        <f t="shared" si="52"/>
        <v>9.4621834351539373</v>
      </c>
      <c r="T105" s="5">
        <f t="shared" si="53"/>
        <v>5.1510111007938582</v>
      </c>
      <c r="U105" s="4">
        <f t="shared" si="54"/>
        <v>10.581968457065646</v>
      </c>
      <c r="V105" s="5">
        <f t="shared" si="55"/>
        <v>5.6549143606541268</v>
      </c>
      <c r="W105" s="4">
        <f t="shared" si="56"/>
        <v>11.701753478977354</v>
      </c>
      <c r="X105" s="5">
        <f t="shared" si="57"/>
        <v>6.1588176205143954</v>
      </c>
    </row>
    <row r="106" spans="4:24" x14ac:dyDescent="0.2">
      <c r="D106" s="11">
        <f t="shared" si="58"/>
        <v>3</v>
      </c>
      <c r="E106" s="4">
        <f t="shared" si="38"/>
        <v>2.127591541632246</v>
      </c>
      <c r="F106" s="5">
        <f t="shared" si="39"/>
        <v>2.7434733036836856</v>
      </c>
      <c r="G106" s="4">
        <f t="shared" si="40"/>
        <v>3.2473765635439547</v>
      </c>
      <c r="H106" s="5">
        <f t="shared" si="41"/>
        <v>3.2473765635439547</v>
      </c>
      <c r="I106" s="4">
        <f t="shared" si="42"/>
        <v>4.3671615854556629</v>
      </c>
      <c r="J106" s="5">
        <f t="shared" si="43"/>
        <v>3.7512798234042233</v>
      </c>
      <c r="K106" s="4">
        <f t="shared" si="44"/>
        <v>5.4869466073673712</v>
      </c>
      <c r="L106" s="5">
        <f t="shared" si="45"/>
        <v>4.2551830832644919</v>
      </c>
      <c r="M106" s="4">
        <f t="shared" si="46"/>
        <v>6.6067316292790794</v>
      </c>
      <c r="N106" s="5">
        <f t="shared" si="47"/>
        <v>4.7590863431247605</v>
      </c>
      <c r="O106" s="4">
        <f t="shared" si="48"/>
        <v>7.7265166511907886</v>
      </c>
      <c r="P106" s="5">
        <f t="shared" si="49"/>
        <v>5.26298960298503</v>
      </c>
      <c r="Q106" s="4">
        <f t="shared" si="50"/>
        <v>8.8463016731024968</v>
      </c>
      <c r="R106" s="5">
        <f t="shared" si="51"/>
        <v>5.7668928628452978</v>
      </c>
      <c r="S106" s="4">
        <f t="shared" si="52"/>
        <v>9.9660866950142051</v>
      </c>
      <c r="T106" s="5">
        <f t="shared" si="53"/>
        <v>6.2707961227055673</v>
      </c>
      <c r="U106" s="4">
        <f t="shared" si="54"/>
        <v>11.085871716925913</v>
      </c>
      <c r="V106" s="5">
        <f t="shared" si="55"/>
        <v>6.774699382565835</v>
      </c>
      <c r="W106" s="4">
        <f t="shared" si="56"/>
        <v>12.205656738837622</v>
      </c>
      <c r="X106" s="5">
        <f t="shared" si="57"/>
        <v>7.2786026424261046</v>
      </c>
    </row>
    <row r="107" spans="4:24" x14ac:dyDescent="0.2">
      <c r="D107" s="11">
        <f t="shared" si="58"/>
        <v>4</v>
      </c>
      <c r="E107" s="4">
        <f t="shared" si="38"/>
        <v>2.631494801492515</v>
      </c>
      <c r="F107" s="5">
        <f t="shared" si="39"/>
        <v>3.8632583255953943</v>
      </c>
      <c r="G107" s="4">
        <f t="shared" si="40"/>
        <v>3.7512798234042233</v>
      </c>
      <c r="H107" s="5">
        <f t="shared" si="41"/>
        <v>4.3671615854556629</v>
      </c>
      <c r="I107" s="4">
        <f t="shared" si="42"/>
        <v>4.8710648453159315</v>
      </c>
      <c r="J107" s="5">
        <f t="shared" si="43"/>
        <v>4.8710648453159315</v>
      </c>
      <c r="K107" s="4">
        <f t="shared" si="44"/>
        <v>5.9908498672276398</v>
      </c>
      <c r="L107" s="5">
        <f t="shared" si="45"/>
        <v>5.374968105176201</v>
      </c>
      <c r="M107" s="4">
        <f t="shared" si="46"/>
        <v>7.110634889139348</v>
      </c>
      <c r="N107" s="5">
        <f t="shared" si="47"/>
        <v>5.8788713650364688</v>
      </c>
      <c r="O107" s="4">
        <f t="shared" si="48"/>
        <v>8.2304199110510581</v>
      </c>
      <c r="P107" s="5">
        <f t="shared" si="49"/>
        <v>6.3827746248967383</v>
      </c>
      <c r="Q107" s="4">
        <f t="shared" si="50"/>
        <v>9.3502049329627663</v>
      </c>
      <c r="R107" s="5">
        <f t="shared" si="51"/>
        <v>6.8866778847570069</v>
      </c>
      <c r="S107" s="4">
        <f t="shared" si="52"/>
        <v>10.469989954874475</v>
      </c>
      <c r="T107" s="5">
        <f t="shared" si="53"/>
        <v>7.3905811446172756</v>
      </c>
      <c r="U107" s="4">
        <f t="shared" si="54"/>
        <v>11.589774976786183</v>
      </c>
      <c r="V107" s="5">
        <f t="shared" si="55"/>
        <v>7.8944844044775442</v>
      </c>
      <c r="W107" s="4">
        <f t="shared" si="56"/>
        <v>12.709559998697891</v>
      </c>
      <c r="X107" s="5">
        <f t="shared" si="57"/>
        <v>8.3983876643378128</v>
      </c>
    </row>
    <row r="108" spans="4:24" x14ac:dyDescent="0.2">
      <c r="D108" s="11">
        <f t="shared" si="58"/>
        <v>5</v>
      </c>
      <c r="E108" s="4">
        <f t="shared" si="38"/>
        <v>3.1353980613527836</v>
      </c>
      <c r="F108" s="5">
        <f t="shared" si="39"/>
        <v>4.9830433475071025</v>
      </c>
      <c r="G108" s="4">
        <f t="shared" si="40"/>
        <v>4.2551830832644919</v>
      </c>
      <c r="H108" s="5">
        <f t="shared" si="41"/>
        <v>5.4869466073673712</v>
      </c>
      <c r="I108" s="4">
        <f t="shared" si="42"/>
        <v>5.374968105176201</v>
      </c>
      <c r="J108" s="5">
        <f t="shared" si="43"/>
        <v>5.9908498672276398</v>
      </c>
      <c r="K108" s="4">
        <f t="shared" si="44"/>
        <v>6.4947531270879093</v>
      </c>
      <c r="L108" s="5">
        <f t="shared" si="45"/>
        <v>6.4947531270879093</v>
      </c>
      <c r="M108" s="4">
        <f t="shared" si="46"/>
        <v>7.6145381489996176</v>
      </c>
      <c r="N108" s="5">
        <f t="shared" si="47"/>
        <v>6.998656386948177</v>
      </c>
      <c r="O108" s="4">
        <f t="shared" si="48"/>
        <v>8.7343231709113258</v>
      </c>
      <c r="P108" s="5">
        <f t="shared" si="49"/>
        <v>7.5025596468084466</v>
      </c>
      <c r="Q108" s="4">
        <f t="shared" si="50"/>
        <v>9.8541081928230341</v>
      </c>
      <c r="R108" s="5">
        <f t="shared" si="51"/>
        <v>8.0064629066687161</v>
      </c>
      <c r="S108" s="4">
        <f t="shared" si="52"/>
        <v>10.973893214734742</v>
      </c>
      <c r="T108" s="5">
        <f t="shared" si="53"/>
        <v>8.5103661665289838</v>
      </c>
      <c r="U108" s="4">
        <f t="shared" si="54"/>
        <v>12.093678236646451</v>
      </c>
      <c r="V108" s="5">
        <f t="shared" si="55"/>
        <v>9.0142694263892515</v>
      </c>
      <c r="W108" s="4">
        <f t="shared" si="56"/>
        <v>13.213463258558159</v>
      </c>
      <c r="X108" s="5">
        <f t="shared" si="57"/>
        <v>9.5181726862495211</v>
      </c>
    </row>
    <row r="109" spans="4:24" x14ac:dyDescent="0.2">
      <c r="D109" s="11">
        <f t="shared" si="58"/>
        <v>6</v>
      </c>
      <c r="E109" s="4">
        <f t="shared" si="38"/>
        <v>3.6393013212130523</v>
      </c>
      <c r="F109" s="5">
        <f t="shared" si="39"/>
        <v>6.1028283694188108</v>
      </c>
      <c r="G109" s="4">
        <f t="shared" si="40"/>
        <v>4.7590863431247605</v>
      </c>
      <c r="H109" s="5">
        <f t="shared" si="41"/>
        <v>6.6067316292790794</v>
      </c>
      <c r="I109" s="4">
        <f t="shared" si="42"/>
        <v>5.8788713650364688</v>
      </c>
      <c r="J109" s="5">
        <f t="shared" si="43"/>
        <v>7.110634889139348</v>
      </c>
      <c r="K109" s="4">
        <f t="shared" si="44"/>
        <v>6.998656386948177</v>
      </c>
      <c r="L109" s="5">
        <f t="shared" si="45"/>
        <v>7.6145381489996176</v>
      </c>
      <c r="M109" s="4">
        <f t="shared" si="46"/>
        <v>8.1184414088598853</v>
      </c>
      <c r="N109" s="5">
        <f t="shared" si="47"/>
        <v>8.1184414088598853</v>
      </c>
      <c r="O109" s="4">
        <f t="shared" si="48"/>
        <v>9.2382264307715953</v>
      </c>
      <c r="P109" s="5">
        <f t="shared" si="49"/>
        <v>8.6223446687201548</v>
      </c>
      <c r="Q109" s="4">
        <f t="shared" si="50"/>
        <v>10.358011452683304</v>
      </c>
      <c r="R109" s="5">
        <f t="shared" si="51"/>
        <v>9.1262479285804226</v>
      </c>
      <c r="S109" s="4">
        <f t="shared" si="52"/>
        <v>11.477796474595012</v>
      </c>
      <c r="T109" s="5">
        <f t="shared" si="53"/>
        <v>9.6301511884406921</v>
      </c>
      <c r="U109" s="4">
        <f t="shared" si="54"/>
        <v>12.59758149650672</v>
      </c>
      <c r="V109" s="5">
        <f t="shared" si="55"/>
        <v>10.134054448300962</v>
      </c>
      <c r="W109" s="4">
        <f t="shared" si="56"/>
        <v>13.717366518418428</v>
      </c>
      <c r="X109" s="5">
        <f t="shared" si="57"/>
        <v>10.637957708161229</v>
      </c>
    </row>
    <row r="110" spans="4:24" x14ac:dyDescent="0.2">
      <c r="D110" s="11">
        <f t="shared" si="58"/>
        <v>7</v>
      </c>
      <c r="E110" s="4">
        <f t="shared" si="38"/>
        <v>4.1432045810733209</v>
      </c>
      <c r="F110" s="5">
        <f t="shared" si="39"/>
        <v>7.2226133913305199</v>
      </c>
      <c r="G110" s="4">
        <f t="shared" si="40"/>
        <v>5.26298960298503</v>
      </c>
      <c r="H110" s="5">
        <f t="shared" si="41"/>
        <v>7.7265166511907886</v>
      </c>
      <c r="I110" s="4">
        <f t="shared" si="42"/>
        <v>6.3827746248967383</v>
      </c>
      <c r="J110" s="5">
        <f t="shared" si="43"/>
        <v>8.2304199110510581</v>
      </c>
      <c r="K110" s="4">
        <f t="shared" si="44"/>
        <v>7.5025596468084466</v>
      </c>
      <c r="L110" s="5">
        <f t="shared" si="45"/>
        <v>8.7343231709113258</v>
      </c>
      <c r="M110" s="4">
        <f t="shared" si="46"/>
        <v>8.6223446687201548</v>
      </c>
      <c r="N110" s="5">
        <f t="shared" si="47"/>
        <v>9.2382264307715953</v>
      </c>
      <c r="O110" s="4">
        <f t="shared" si="48"/>
        <v>9.7421296906318631</v>
      </c>
      <c r="P110" s="5">
        <f t="shared" si="49"/>
        <v>9.7421296906318631</v>
      </c>
      <c r="Q110" s="4">
        <f t="shared" si="50"/>
        <v>10.861914712543573</v>
      </c>
      <c r="R110" s="5">
        <f t="shared" si="51"/>
        <v>10.246032950492133</v>
      </c>
      <c r="S110" s="4">
        <f t="shared" si="52"/>
        <v>11.98169973445528</v>
      </c>
      <c r="T110" s="5">
        <f t="shared" si="53"/>
        <v>10.749936210352402</v>
      </c>
      <c r="U110" s="4">
        <f t="shared" si="54"/>
        <v>13.10148475636699</v>
      </c>
      <c r="V110" s="5">
        <f t="shared" si="55"/>
        <v>11.25383947021267</v>
      </c>
      <c r="W110" s="4">
        <f t="shared" si="56"/>
        <v>14.221269778278696</v>
      </c>
      <c r="X110" s="5">
        <f t="shared" si="57"/>
        <v>11.757742730072938</v>
      </c>
    </row>
    <row r="111" spans="4:24" x14ac:dyDescent="0.2">
      <c r="D111" s="11">
        <f t="shared" si="58"/>
        <v>8</v>
      </c>
      <c r="E111" s="4">
        <f t="shared" si="38"/>
        <v>4.6471078409335895</v>
      </c>
      <c r="F111" s="5">
        <f t="shared" si="39"/>
        <v>8.3423984132422291</v>
      </c>
      <c r="G111" s="4">
        <f t="shared" si="40"/>
        <v>5.7668928628452978</v>
      </c>
      <c r="H111" s="5">
        <f t="shared" si="41"/>
        <v>8.8463016731024968</v>
      </c>
      <c r="I111" s="4">
        <f t="shared" si="42"/>
        <v>6.8866778847570069</v>
      </c>
      <c r="J111" s="5">
        <f t="shared" si="43"/>
        <v>9.3502049329627663</v>
      </c>
      <c r="K111" s="4">
        <f t="shared" si="44"/>
        <v>8.0064629066687161</v>
      </c>
      <c r="L111" s="5">
        <f t="shared" si="45"/>
        <v>9.8541081928230341</v>
      </c>
      <c r="M111" s="4">
        <f t="shared" si="46"/>
        <v>9.1262479285804226</v>
      </c>
      <c r="N111" s="5">
        <f t="shared" si="47"/>
        <v>10.358011452683304</v>
      </c>
      <c r="O111" s="4">
        <f t="shared" si="48"/>
        <v>10.246032950492133</v>
      </c>
      <c r="P111" s="5">
        <f t="shared" si="49"/>
        <v>10.861914712543573</v>
      </c>
      <c r="Q111" s="4">
        <f t="shared" si="50"/>
        <v>11.365817972403841</v>
      </c>
      <c r="R111" s="5">
        <f t="shared" si="51"/>
        <v>11.365817972403841</v>
      </c>
      <c r="S111" s="4">
        <f t="shared" si="52"/>
        <v>12.485602994315549</v>
      </c>
      <c r="T111" s="5">
        <f t="shared" si="53"/>
        <v>11.869721232264109</v>
      </c>
      <c r="U111" s="4">
        <f t="shared" si="54"/>
        <v>13.605388016227257</v>
      </c>
      <c r="V111" s="5">
        <f t="shared" si="55"/>
        <v>12.373624492124378</v>
      </c>
      <c r="W111" s="4">
        <f t="shared" si="56"/>
        <v>14.725173038138966</v>
      </c>
      <c r="X111" s="5">
        <f t="shared" si="57"/>
        <v>12.877527751984648</v>
      </c>
    </row>
    <row r="112" spans="4:24" x14ac:dyDescent="0.2">
      <c r="D112" s="11">
        <f t="shared" si="58"/>
        <v>9</v>
      </c>
      <c r="E112" s="4">
        <f t="shared" si="38"/>
        <v>5.1510111007938582</v>
      </c>
      <c r="F112" s="5">
        <f t="shared" si="39"/>
        <v>9.4621834351539373</v>
      </c>
      <c r="G112" s="4">
        <f t="shared" si="40"/>
        <v>6.2707961227055673</v>
      </c>
      <c r="H112" s="5">
        <f t="shared" si="41"/>
        <v>9.9660866950142051</v>
      </c>
      <c r="I112" s="4">
        <f t="shared" si="42"/>
        <v>7.3905811446172756</v>
      </c>
      <c r="J112" s="5">
        <f t="shared" si="43"/>
        <v>10.469989954874475</v>
      </c>
      <c r="K112" s="4">
        <f t="shared" si="44"/>
        <v>8.5103661665289838</v>
      </c>
      <c r="L112" s="5">
        <f t="shared" si="45"/>
        <v>10.973893214734742</v>
      </c>
      <c r="M112" s="4">
        <f t="shared" si="46"/>
        <v>9.6301511884406921</v>
      </c>
      <c r="N112" s="5">
        <f t="shared" si="47"/>
        <v>11.477796474595012</v>
      </c>
      <c r="O112" s="4">
        <f t="shared" si="48"/>
        <v>10.749936210352402</v>
      </c>
      <c r="P112" s="5">
        <f t="shared" si="49"/>
        <v>11.98169973445528</v>
      </c>
      <c r="Q112" s="4">
        <f t="shared" si="50"/>
        <v>11.869721232264109</v>
      </c>
      <c r="R112" s="5">
        <f t="shared" si="51"/>
        <v>12.485602994315549</v>
      </c>
      <c r="S112" s="4">
        <f t="shared" si="52"/>
        <v>12.989506254175819</v>
      </c>
      <c r="T112" s="5">
        <f t="shared" si="53"/>
        <v>12.989506254175819</v>
      </c>
      <c r="U112" s="4">
        <f t="shared" si="54"/>
        <v>14.109291276087525</v>
      </c>
      <c r="V112" s="5">
        <f t="shared" si="55"/>
        <v>13.493409514036086</v>
      </c>
      <c r="W112" s="4">
        <f t="shared" si="56"/>
        <v>15.229076297999235</v>
      </c>
      <c r="X112" s="5">
        <f t="shared" si="57"/>
        <v>13.997312773896354</v>
      </c>
    </row>
    <row r="113" spans="4:24" x14ac:dyDescent="0.2">
      <c r="D113" s="11">
        <f t="shared" si="58"/>
        <v>10</v>
      </c>
      <c r="E113" s="4">
        <f t="shared" si="38"/>
        <v>5.6549143606541268</v>
      </c>
      <c r="F113" s="5">
        <f t="shared" si="39"/>
        <v>10.581968457065646</v>
      </c>
      <c r="G113" s="4">
        <f t="shared" si="40"/>
        <v>6.774699382565835</v>
      </c>
      <c r="H113" s="5">
        <f t="shared" si="41"/>
        <v>11.085871716925913</v>
      </c>
      <c r="I113" s="4">
        <f t="shared" si="42"/>
        <v>7.8944844044775442</v>
      </c>
      <c r="J113" s="5">
        <f t="shared" si="43"/>
        <v>11.589774976786183</v>
      </c>
      <c r="K113" s="4">
        <f t="shared" si="44"/>
        <v>9.0142694263892515</v>
      </c>
      <c r="L113" s="5">
        <f t="shared" si="45"/>
        <v>12.093678236646451</v>
      </c>
      <c r="M113" s="4">
        <f t="shared" si="46"/>
        <v>10.134054448300962</v>
      </c>
      <c r="N113" s="5">
        <f t="shared" si="47"/>
        <v>12.59758149650672</v>
      </c>
      <c r="O113" s="4">
        <f t="shared" si="48"/>
        <v>11.25383947021267</v>
      </c>
      <c r="P113" s="5">
        <f t="shared" si="49"/>
        <v>13.10148475636699</v>
      </c>
      <c r="Q113" s="4">
        <f t="shared" si="50"/>
        <v>12.373624492124378</v>
      </c>
      <c r="R113" s="5">
        <f t="shared" si="51"/>
        <v>13.605388016227257</v>
      </c>
      <c r="S113" s="4">
        <f t="shared" si="52"/>
        <v>13.493409514036086</v>
      </c>
      <c r="T113" s="5">
        <f t="shared" si="53"/>
        <v>14.109291276087525</v>
      </c>
      <c r="U113" s="4">
        <f t="shared" si="54"/>
        <v>14.613194535947795</v>
      </c>
      <c r="V113" s="5">
        <f t="shared" si="55"/>
        <v>14.613194535947795</v>
      </c>
      <c r="W113" s="4">
        <f t="shared" si="56"/>
        <v>15.732979557859503</v>
      </c>
      <c r="X113" s="5">
        <f t="shared" si="57"/>
        <v>15.117097795808064</v>
      </c>
    </row>
    <row r="114" spans="4:24" x14ac:dyDescent="0.2">
      <c r="D114" s="12">
        <f t="shared" si="58"/>
        <v>11</v>
      </c>
      <c r="E114" s="6">
        <f t="shared" si="38"/>
        <v>6.1588176205143954</v>
      </c>
      <c r="F114" s="7">
        <f t="shared" si="39"/>
        <v>11.701753478977354</v>
      </c>
      <c r="G114" s="6">
        <f t="shared" si="40"/>
        <v>7.2786026424261046</v>
      </c>
      <c r="H114" s="7">
        <f t="shared" si="41"/>
        <v>12.205656738837622</v>
      </c>
      <c r="I114" s="6">
        <f t="shared" si="42"/>
        <v>8.3983876643378128</v>
      </c>
      <c r="J114" s="7">
        <f t="shared" si="43"/>
        <v>12.709559998697891</v>
      </c>
      <c r="K114" s="6">
        <f t="shared" si="44"/>
        <v>9.5181726862495211</v>
      </c>
      <c r="L114" s="7">
        <f t="shared" si="45"/>
        <v>13.213463258558159</v>
      </c>
      <c r="M114" s="6">
        <f t="shared" si="46"/>
        <v>10.637957708161229</v>
      </c>
      <c r="N114" s="7">
        <f t="shared" si="47"/>
        <v>13.717366518418428</v>
      </c>
      <c r="O114" s="6">
        <f t="shared" si="48"/>
        <v>11.757742730072938</v>
      </c>
      <c r="P114" s="7">
        <f t="shared" si="49"/>
        <v>14.221269778278696</v>
      </c>
      <c r="Q114" s="6">
        <f t="shared" si="50"/>
        <v>12.877527751984648</v>
      </c>
      <c r="R114" s="7">
        <f t="shared" si="51"/>
        <v>14.725173038138966</v>
      </c>
      <c r="S114" s="6">
        <f t="shared" si="52"/>
        <v>13.997312773896354</v>
      </c>
      <c r="T114" s="7">
        <f t="shared" si="53"/>
        <v>15.229076297999235</v>
      </c>
      <c r="U114" s="6">
        <f t="shared" si="54"/>
        <v>15.117097795808064</v>
      </c>
      <c r="V114" s="7">
        <f t="shared" si="55"/>
        <v>15.732979557859503</v>
      </c>
      <c r="W114" s="6">
        <f t="shared" si="56"/>
        <v>16.236882817719771</v>
      </c>
      <c r="X114" s="7">
        <f t="shared" si="57"/>
        <v>16.236882817719771</v>
      </c>
    </row>
    <row r="117" spans="4:24" ht="21" x14ac:dyDescent="0.25">
      <c r="D117" s="33" t="s">
        <v>33</v>
      </c>
    </row>
    <row r="119" spans="4:24" x14ac:dyDescent="0.2">
      <c r="D119" s="16"/>
      <c r="E119" s="32">
        <v>1</v>
      </c>
      <c r="F119" s="16"/>
      <c r="G119" s="32">
        <v>2</v>
      </c>
      <c r="H119" s="16"/>
      <c r="I119" s="32">
        <v>3</v>
      </c>
      <c r="J119" s="16"/>
      <c r="K119" s="32">
        <v>4</v>
      </c>
      <c r="L119" s="16"/>
      <c r="M119" s="32">
        <v>5</v>
      </c>
      <c r="N119" s="16"/>
      <c r="O119" s="32">
        <v>6</v>
      </c>
      <c r="P119" s="16"/>
      <c r="Q119" s="32">
        <v>7</v>
      </c>
      <c r="R119" s="16"/>
      <c r="S119" s="32">
        <v>8</v>
      </c>
      <c r="T119" s="16"/>
      <c r="U119" s="32">
        <v>9</v>
      </c>
    </row>
    <row r="120" spans="4:24" x14ac:dyDescent="0.2">
      <c r="D120" s="26" t="s">
        <v>1</v>
      </c>
      <c r="E120" s="27" t="s">
        <v>0</v>
      </c>
      <c r="F120" s="26" t="s">
        <v>1</v>
      </c>
      <c r="G120" s="27" t="s">
        <v>0</v>
      </c>
      <c r="H120" s="26" t="s">
        <v>1</v>
      </c>
      <c r="I120" s="27" t="s">
        <v>0</v>
      </c>
      <c r="J120" s="26" t="s">
        <v>1</v>
      </c>
      <c r="K120" s="27" t="s">
        <v>0</v>
      </c>
      <c r="L120" s="26" t="s">
        <v>1</v>
      </c>
      <c r="M120" s="27" t="s">
        <v>0</v>
      </c>
      <c r="N120" s="26" t="s">
        <v>1</v>
      </c>
      <c r="O120" s="27" t="s">
        <v>0</v>
      </c>
      <c r="P120" s="26" t="s">
        <v>1</v>
      </c>
      <c r="Q120" s="27" t="s">
        <v>0</v>
      </c>
      <c r="R120" s="26" t="s">
        <v>1</v>
      </c>
      <c r="S120" s="27" t="s">
        <v>0</v>
      </c>
      <c r="T120" s="26" t="s">
        <v>1</v>
      </c>
      <c r="U120" s="27" t="s">
        <v>0</v>
      </c>
    </row>
    <row r="121" spans="4:24" x14ac:dyDescent="0.2">
      <c r="D121" s="13">
        <v>-10</v>
      </c>
      <c r="E121" s="5">
        <f t="shared" ref="E121:E141" si="59">SQRT(POWER(D121,2)+POWER(E$119,2))</f>
        <v>10.04987562112089</v>
      </c>
      <c r="F121" s="13">
        <v>-10</v>
      </c>
      <c r="G121" s="5">
        <f t="shared" ref="G121:G141" si="60">SQRT(POWER(F121,2)+POWER(G$119,2))</f>
        <v>10.198039027185569</v>
      </c>
      <c r="H121" s="13">
        <v>-10</v>
      </c>
      <c r="I121" s="5">
        <f t="shared" ref="I121:I141" si="61">SQRT(POWER(H121,2)+POWER(I$119,2))</f>
        <v>10.440306508910551</v>
      </c>
      <c r="J121" s="13">
        <v>-10</v>
      </c>
      <c r="K121" s="5">
        <f t="shared" ref="K121:K141" si="62">SQRT(POWER(J121,2)+POWER(K$119,2))</f>
        <v>10.770329614269007</v>
      </c>
      <c r="L121" s="13">
        <v>-10</v>
      </c>
      <c r="M121" s="5">
        <f t="shared" ref="M121:M141" si="63">SQRT(POWER(L121,2)+POWER(M$119,2))</f>
        <v>11.180339887498949</v>
      </c>
      <c r="N121" s="13">
        <v>-10</v>
      </c>
      <c r="O121" s="5">
        <f t="shared" ref="O121:O141" si="64">SQRT(POWER(N121,2)+POWER(O$119,2))</f>
        <v>11.661903789690601</v>
      </c>
      <c r="P121" s="13">
        <v>-10</v>
      </c>
      <c r="Q121" s="5">
        <f t="shared" ref="Q121:Q141" si="65">SQRT(POWER(P121,2)+POWER(Q$119,2))</f>
        <v>12.206555615733702</v>
      </c>
      <c r="R121" s="13">
        <v>-10</v>
      </c>
      <c r="S121" s="5">
        <f t="shared" ref="S121:S141" si="66">SQRT(POWER(R121,2)+POWER(S$119,2))</f>
        <v>12.806248474865697</v>
      </c>
      <c r="T121" s="13">
        <v>-10</v>
      </c>
      <c r="U121" s="5">
        <f t="shared" ref="U121:U141" si="67">SQRT(POWER(T121,2)+POWER(U$119,2))</f>
        <v>13.45362404707371</v>
      </c>
    </row>
    <row r="122" spans="4:24" x14ac:dyDescent="0.2">
      <c r="D122" s="13">
        <v>-9</v>
      </c>
      <c r="E122" s="5">
        <f t="shared" si="59"/>
        <v>9.0553851381374173</v>
      </c>
      <c r="F122" s="13">
        <v>-9</v>
      </c>
      <c r="G122" s="5">
        <f t="shared" si="60"/>
        <v>9.2195444572928871</v>
      </c>
      <c r="H122" s="13">
        <v>-9</v>
      </c>
      <c r="I122" s="5">
        <f t="shared" si="61"/>
        <v>9.4868329805051381</v>
      </c>
      <c r="J122" s="13">
        <v>-9</v>
      </c>
      <c r="K122" s="5">
        <f t="shared" si="62"/>
        <v>9.8488578017961039</v>
      </c>
      <c r="L122" s="13">
        <v>-9</v>
      </c>
      <c r="M122" s="5">
        <f t="shared" si="63"/>
        <v>10.295630140987001</v>
      </c>
      <c r="N122" s="13">
        <v>-9</v>
      </c>
      <c r="O122" s="5">
        <f t="shared" si="64"/>
        <v>10.816653826391969</v>
      </c>
      <c r="P122" s="13">
        <v>-9</v>
      </c>
      <c r="Q122" s="5">
        <f t="shared" si="65"/>
        <v>11.401754250991379</v>
      </c>
      <c r="R122" s="13">
        <v>-9</v>
      </c>
      <c r="S122" s="5">
        <f t="shared" si="66"/>
        <v>12.041594578792296</v>
      </c>
      <c r="T122" s="13">
        <v>-9</v>
      </c>
      <c r="U122" s="5">
        <f t="shared" si="67"/>
        <v>12.727922061357855</v>
      </c>
    </row>
    <row r="123" spans="4:24" x14ac:dyDescent="0.2">
      <c r="D123" s="13">
        <v>-8</v>
      </c>
      <c r="E123" s="5">
        <f t="shared" si="59"/>
        <v>8.0622577482985491</v>
      </c>
      <c r="F123" s="13">
        <v>-8</v>
      </c>
      <c r="G123" s="5">
        <f t="shared" si="60"/>
        <v>8.2462112512353212</v>
      </c>
      <c r="H123" s="13">
        <v>-8</v>
      </c>
      <c r="I123" s="5">
        <f t="shared" si="61"/>
        <v>8.5440037453175304</v>
      </c>
      <c r="J123" s="13">
        <v>-8</v>
      </c>
      <c r="K123" s="5">
        <f t="shared" si="62"/>
        <v>8.9442719099991592</v>
      </c>
      <c r="L123" s="13">
        <v>-8</v>
      </c>
      <c r="M123" s="5">
        <f t="shared" si="63"/>
        <v>9.4339811320566032</v>
      </c>
      <c r="N123" s="13">
        <v>-8</v>
      </c>
      <c r="O123" s="5">
        <f t="shared" si="64"/>
        <v>10</v>
      </c>
      <c r="P123" s="13">
        <v>-8</v>
      </c>
      <c r="Q123" s="5">
        <f t="shared" si="65"/>
        <v>10.63014581273465</v>
      </c>
      <c r="R123" s="13">
        <v>-8</v>
      </c>
      <c r="S123" s="5">
        <f t="shared" si="66"/>
        <v>11.313708498984761</v>
      </c>
      <c r="T123" s="13">
        <v>-8</v>
      </c>
      <c r="U123" s="5">
        <f t="shared" si="67"/>
        <v>12.041594578792296</v>
      </c>
    </row>
    <row r="124" spans="4:24" x14ac:dyDescent="0.2">
      <c r="D124" s="13">
        <v>-7</v>
      </c>
      <c r="E124" s="5">
        <f t="shared" si="59"/>
        <v>7.0710678118654755</v>
      </c>
      <c r="F124" s="13">
        <v>-7</v>
      </c>
      <c r="G124" s="5">
        <f t="shared" si="60"/>
        <v>7.2801098892805181</v>
      </c>
      <c r="H124" s="13">
        <v>-7</v>
      </c>
      <c r="I124" s="5">
        <f t="shared" si="61"/>
        <v>7.6157731058639087</v>
      </c>
      <c r="J124" s="13">
        <v>-7</v>
      </c>
      <c r="K124" s="5">
        <f t="shared" si="62"/>
        <v>8.0622577482985491</v>
      </c>
      <c r="L124" s="13">
        <v>-7</v>
      </c>
      <c r="M124" s="5">
        <f t="shared" si="63"/>
        <v>8.6023252670426267</v>
      </c>
      <c r="N124" s="13">
        <v>-7</v>
      </c>
      <c r="O124" s="5">
        <f t="shared" si="64"/>
        <v>9.2195444572928871</v>
      </c>
      <c r="P124" s="13">
        <v>-7</v>
      </c>
      <c r="Q124" s="5">
        <f t="shared" si="65"/>
        <v>9.8994949366116654</v>
      </c>
      <c r="R124" s="13">
        <v>-7</v>
      </c>
      <c r="S124" s="5">
        <f t="shared" si="66"/>
        <v>10.63014581273465</v>
      </c>
      <c r="T124" s="13">
        <v>-7</v>
      </c>
      <c r="U124" s="5">
        <f t="shared" si="67"/>
        <v>11.401754250991379</v>
      </c>
    </row>
    <row r="125" spans="4:24" x14ac:dyDescent="0.2">
      <c r="D125" s="13">
        <v>-6</v>
      </c>
      <c r="E125" s="5">
        <f t="shared" si="59"/>
        <v>6.0827625302982193</v>
      </c>
      <c r="F125" s="13">
        <v>-6</v>
      </c>
      <c r="G125" s="5">
        <f t="shared" si="60"/>
        <v>6.324555320336759</v>
      </c>
      <c r="H125" s="13">
        <v>-6</v>
      </c>
      <c r="I125" s="5">
        <f t="shared" si="61"/>
        <v>6.7082039324993694</v>
      </c>
      <c r="J125" s="13">
        <v>-6</v>
      </c>
      <c r="K125" s="5">
        <f t="shared" si="62"/>
        <v>7.2111025509279782</v>
      </c>
      <c r="L125" s="13">
        <v>-6</v>
      </c>
      <c r="M125" s="5">
        <f t="shared" si="63"/>
        <v>7.810249675906654</v>
      </c>
      <c r="N125" s="13">
        <v>-6</v>
      </c>
      <c r="O125" s="5">
        <f t="shared" si="64"/>
        <v>8.4852813742385695</v>
      </c>
      <c r="P125" s="13">
        <v>-6</v>
      </c>
      <c r="Q125" s="5">
        <f t="shared" si="65"/>
        <v>9.2195444572928871</v>
      </c>
      <c r="R125" s="13">
        <v>-6</v>
      </c>
      <c r="S125" s="5">
        <f t="shared" si="66"/>
        <v>10</v>
      </c>
      <c r="T125" s="13">
        <v>-6</v>
      </c>
      <c r="U125" s="5">
        <f t="shared" si="67"/>
        <v>10.816653826391969</v>
      </c>
    </row>
    <row r="126" spans="4:24" x14ac:dyDescent="0.2">
      <c r="D126" s="13">
        <v>-5</v>
      </c>
      <c r="E126" s="5">
        <f t="shared" si="59"/>
        <v>5.0990195135927845</v>
      </c>
      <c r="F126" s="13">
        <v>-5</v>
      </c>
      <c r="G126" s="5">
        <f t="shared" si="60"/>
        <v>5.3851648071345037</v>
      </c>
      <c r="H126" s="13">
        <v>-5</v>
      </c>
      <c r="I126" s="5">
        <f t="shared" si="61"/>
        <v>5.8309518948453007</v>
      </c>
      <c r="J126" s="13">
        <v>-5</v>
      </c>
      <c r="K126" s="5">
        <f t="shared" si="62"/>
        <v>6.4031242374328485</v>
      </c>
      <c r="L126" s="13">
        <v>-5</v>
      </c>
      <c r="M126" s="5">
        <f t="shared" si="63"/>
        <v>7.0710678118654755</v>
      </c>
      <c r="N126" s="13">
        <v>-5</v>
      </c>
      <c r="O126" s="5">
        <f t="shared" si="64"/>
        <v>7.810249675906654</v>
      </c>
      <c r="P126" s="13">
        <v>-5</v>
      </c>
      <c r="Q126" s="5">
        <f t="shared" si="65"/>
        <v>8.6023252670426267</v>
      </c>
      <c r="R126" s="13">
        <v>-5</v>
      </c>
      <c r="S126" s="5">
        <f t="shared" si="66"/>
        <v>9.4339811320566032</v>
      </c>
      <c r="T126" s="13">
        <v>-5</v>
      </c>
      <c r="U126" s="5">
        <f t="shared" si="67"/>
        <v>10.295630140987001</v>
      </c>
    </row>
    <row r="127" spans="4:24" x14ac:dyDescent="0.2">
      <c r="D127" s="13">
        <v>-4</v>
      </c>
      <c r="E127" s="5">
        <f t="shared" si="59"/>
        <v>4.1231056256176606</v>
      </c>
      <c r="F127" s="13">
        <v>-4</v>
      </c>
      <c r="G127" s="5">
        <f t="shared" si="60"/>
        <v>4.4721359549995796</v>
      </c>
      <c r="H127" s="13">
        <v>-4</v>
      </c>
      <c r="I127" s="5">
        <f t="shared" si="61"/>
        <v>5</v>
      </c>
      <c r="J127" s="13">
        <v>-4</v>
      </c>
      <c r="K127" s="5">
        <f t="shared" si="62"/>
        <v>5.6568542494923806</v>
      </c>
      <c r="L127" s="13">
        <v>-4</v>
      </c>
      <c r="M127" s="5">
        <f t="shared" si="63"/>
        <v>6.4031242374328485</v>
      </c>
      <c r="N127" s="13">
        <v>-4</v>
      </c>
      <c r="O127" s="5">
        <f t="shared" si="64"/>
        <v>7.2111025509279782</v>
      </c>
      <c r="P127" s="13">
        <v>-4</v>
      </c>
      <c r="Q127" s="5">
        <f t="shared" si="65"/>
        <v>8.0622577482985491</v>
      </c>
      <c r="R127" s="13">
        <v>-4</v>
      </c>
      <c r="S127" s="5">
        <f t="shared" si="66"/>
        <v>8.9442719099991592</v>
      </c>
      <c r="T127" s="13">
        <v>-4</v>
      </c>
      <c r="U127" s="5">
        <f t="shared" si="67"/>
        <v>9.8488578017961039</v>
      </c>
    </row>
    <row r="128" spans="4:24" x14ac:dyDescent="0.2">
      <c r="D128" s="13">
        <v>-3</v>
      </c>
      <c r="E128" s="5">
        <f t="shared" si="59"/>
        <v>3.1622776601683795</v>
      </c>
      <c r="F128" s="13">
        <v>-3</v>
      </c>
      <c r="G128" s="5">
        <f t="shared" si="60"/>
        <v>3.6055512754639891</v>
      </c>
      <c r="H128" s="13">
        <v>-3</v>
      </c>
      <c r="I128" s="5">
        <f t="shared" si="61"/>
        <v>4.2426406871192848</v>
      </c>
      <c r="J128" s="13">
        <v>-3</v>
      </c>
      <c r="K128" s="5">
        <f t="shared" si="62"/>
        <v>5</v>
      </c>
      <c r="L128" s="13">
        <v>-3</v>
      </c>
      <c r="M128" s="5">
        <f t="shared" si="63"/>
        <v>5.8309518948453007</v>
      </c>
      <c r="N128" s="13">
        <v>-3</v>
      </c>
      <c r="O128" s="5">
        <f t="shared" si="64"/>
        <v>6.7082039324993694</v>
      </c>
      <c r="P128" s="13">
        <v>-3</v>
      </c>
      <c r="Q128" s="5">
        <f t="shared" si="65"/>
        <v>7.6157731058639087</v>
      </c>
      <c r="R128" s="13">
        <v>-3</v>
      </c>
      <c r="S128" s="5">
        <f t="shared" si="66"/>
        <v>8.5440037453175304</v>
      </c>
      <c r="T128" s="13">
        <v>-3</v>
      </c>
      <c r="U128" s="5">
        <f t="shared" si="67"/>
        <v>9.4868329805051381</v>
      </c>
    </row>
    <row r="129" spans="4:21" x14ac:dyDescent="0.2">
      <c r="D129" s="13">
        <v>-2</v>
      </c>
      <c r="E129" s="5">
        <f t="shared" si="59"/>
        <v>2.2360679774997898</v>
      </c>
      <c r="F129" s="13">
        <v>-2</v>
      </c>
      <c r="G129" s="5">
        <f t="shared" si="60"/>
        <v>2.8284271247461903</v>
      </c>
      <c r="H129" s="13">
        <v>-2</v>
      </c>
      <c r="I129" s="5">
        <f t="shared" si="61"/>
        <v>3.6055512754639891</v>
      </c>
      <c r="J129" s="13">
        <v>-2</v>
      </c>
      <c r="K129" s="5">
        <f t="shared" si="62"/>
        <v>4.4721359549995796</v>
      </c>
      <c r="L129" s="13">
        <v>-2</v>
      </c>
      <c r="M129" s="5">
        <f t="shared" si="63"/>
        <v>5.3851648071345037</v>
      </c>
      <c r="N129" s="13">
        <v>-2</v>
      </c>
      <c r="O129" s="5">
        <f t="shared" si="64"/>
        <v>6.324555320336759</v>
      </c>
      <c r="P129" s="13">
        <v>-2</v>
      </c>
      <c r="Q129" s="5">
        <f t="shared" si="65"/>
        <v>7.2801098892805181</v>
      </c>
      <c r="R129" s="13">
        <v>-2</v>
      </c>
      <c r="S129" s="5">
        <f t="shared" si="66"/>
        <v>8.2462112512353212</v>
      </c>
      <c r="T129" s="13">
        <v>-2</v>
      </c>
      <c r="U129" s="5">
        <f t="shared" si="67"/>
        <v>9.2195444572928871</v>
      </c>
    </row>
    <row r="130" spans="4:21" x14ac:dyDescent="0.2">
      <c r="D130" s="13">
        <v>-1</v>
      </c>
      <c r="E130" s="5">
        <f t="shared" si="59"/>
        <v>1.4142135623730951</v>
      </c>
      <c r="F130" s="13">
        <v>-1</v>
      </c>
      <c r="G130" s="5">
        <f t="shared" si="60"/>
        <v>2.2360679774997898</v>
      </c>
      <c r="H130" s="13">
        <v>-1</v>
      </c>
      <c r="I130" s="5">
        <f t="shared" si="61"/>
        <v>3.1622776601683795</v>
      </c>
      <c r="J130" s="13">
        <v>-1</v>
      </c>
      <c r="K130" s="5">
        <f t="shared" si="62"/>
        <v>4.1231056256176606</v>
      </c>
      <c r="L130" s="13">
        <v>-1</v>
      </c>
      <c r="M130" s="5">
        <f t="shared" si="63"/>
        <v>5.0990195135927845</v>
      </c>
      <c r="N130" s="13">
        <v>-1</v>
      </c>
      <c r="O130" s="5">
        <f t="shared" si="64"/>
        <v>6.0827625302982193</v>
      </c>
      <c r="P130" s="13">
        <v>-1</v>
      </c>
      <c r="Q130" s="5">
        <f t="shared" si="65"/>
        <v>7.0710678118654755</v>
      </c>
      <c r="R130" s="13">
        <v>-1</v>
      </c>
      <c r="S130" s="5">
        <f t="shared" si="66"/>
        <v>8.0622577482985491</v>
      </c>
      <c r="T130" s="13">
        <v>-1</v>
      </c>
      <c r="U130" s="5">
        <f t="shared" si="67"/>
        <v>9.0553851381374173</v>
      </c>
    </row>
    <row r="131" spans="4:21" x14ac:dyDescent="0.2">
      <c r="D131" s="13">
        <v>0</v>
      </c>
      <c r="E131" s="5">
        <f t="shared" si="59"/>
        <v>1</v>
      </c>
      <c r="F131" s="13">
        <v>0</v>
      </c>
      <c r="G131" s="5">
        <f t="shared" si="60"/>
        <v>2</v>
      </c>
      <c r="H131" s="13">
        <v>0</v>
      </c>
      <c r="I131" s="5">
        <f t="shared" si="61"/>
        <v>3</v>
      </c>
      <c r="J131" s="13">
        <v>0</v>
      </c>
      <c r="K131" s="5">
        <f t="shared" si="62"/>
        <v>4</v>
      </c>
      <c r="L131" s="13">
        <v>0</v>
      </c>
      <c r="M131" s="5">
        <f t="shared" si="63"/>
        <v>5</v>
      </c>
      <c r="N131" s="13">
        <v>0</v>
      </c>
      <c r="O131" s="5">
        <f t="shared" si="64"/>
        <v>6</v>
      </c>
      <c r="P131" s="13">
        <v>0</v>
      </c>
      <c r="Q131" s="5">
        <f t="shared" si="65"/>
        <v>7</v>
      </c>
      <c r="R131" s="13">
        <v>0</v>
      </c>
      <c r="S131" s="5">
        <f t="shared" si="66"/>
        <v>8</v>
      </c>
      <c r="T131" s="13">
        <v>0</v>
      </c>
      <c r="U131" s="5">
        <f t="shared" si="67"/>
        <v>9</v>
      </c>
    </row>
    <row r="132" spans="4:21" x14ac:dyDescent="0.2">
      <c r="D132" s="13">
        <v>1</v>
      </c>
      <c r="E132" s="5">
        <f t="shared" si="59"/>
        <v>1.4142135623730951</v>
      </c>
      <c r="F132" s="13">
        <v>1</v>
      </c>
      <c r="G132" s="5">
        <f t="shared" si="60"/>
        <v>2.2360679774997898</v>
      </c>
      <c r="H132" s="13">
        <v>1</v>
      </c>
      <c r="I132" s="5">
        <f t="shared" si="61"/>
        <v>3.1622776601683795</v>
      </c>
      <c r="J132" s="13">
        <v>1</v>
      </c>
      <c r="K132" s="5">
        <f t="shared" si="62"/>
        <v>4.1231056256176606</v>
      </c>
      <c r="L132" s="13">
        <v>1</v>
      </c>
      <c r="M132" s="5">
        <f t="shared" si="63"/>
        <v>5.0990195135927845</v>
      </c>
      <c r="N132" s="13">
        <v>1</v>
      </c>
      <c r="O132" s="5">
        <f t="shared" si="64"/>
        <v>6.0827625302982193</v>
      </c>
      <c r="P132" s="13">
        <v>1</v>
      </c>
      <c r="Q132" s="5">
        <f t="shared" si="65"/>
        <v>7.0710678118654755</v>
      </c>
      <c r="R132" s="13">
        <v>1</v>
      </c>
      <c r="S132" s="5">
        <f t="shared" si="66"/>
        <v>8.0622577482985491</v>
      </c>
      <c r="T132" s="13">
        <v>1</v>
      </c>
      <c r="U132" s="5">
        <f t="shared" si="67"/>
        <v>9.0553851381374173</v>
      </c>
    </row>
    <row r="133" spans="4:21" x14ac:dyDescent="0.2">
      <c r="D133" s="13">
        <v>2</v>
      </c>
      <c r="E133" s="5">
        <f t="shared" si="59"/>
        <v>2.2360679774997898</v>
      </c>
      <c r="F133" s="13">
        <v>2</v>
      </c>
      <c r="G133" s="5">
        <f t="shared" si="60"/>
        <v>2.8284271247461903</v>
      </c>
      <c r="H133" s="13">
        <v>2</v>
      </c>
      <c r="I133" s="5">
        <f t="shared" si="61"/>
        <v>3.6055512754639891</v>
      </c>
      <c r="J133" s="13">
        <v>2</v>
      </c>
      <c r="K133" s="5">
        <f t="shared" si="62"/>
        <v>4.4721359549995796</v>
      </c>
      <c r="L133" s="13">
        <v>2</v>
      </c>
      <c r="M133" s="5">
        <f t="shared" si="63"/>
        <v>5.3851648071345037</v>
      </c>
      <c r="N133" s="13">
        <v>2</v>
      </c>
      <c r="O133" s="5">
        <f t="shared" si="64"/>
        <v>6.324555320336759</v>
      </c>
      <c r="P133" s="13">
        <v>2</v>
      </c>
      <c r="Q133" s="5">
        <f t="shared" si="65"/>
        <v>7.2801098892805181</v>
      </c>
      <c r="R133" s="13">
        <v>2</v>
      </c>
      <c r="S133" s="5">
        <f t="shared" si="66"/>
        <v>8.2462112512353212</v>
      </c>
      <c r="T133" s="13">
        <v>2</v>
      </c>
      <c r="U133" s="5">
        <f t="shared" si="67"/>
        <v>9.2195444572928871</v>
      </c>
    </row>
    <row r="134" spans="4:21" x14ac:dyDescent="0.2">
      <c r="D134" s="13">
        <v>3</v>
      </c>
      <c r="E134" s="5">
        <f t="shared" si="59"/>
        <v>3.1622776601683795</v>
      </c>
      <c r="F134" s="13">
        <v>3</v>
      </c>
      <c r="G134" s="5">
        <f t="shared" si="60"/>
        <v>3.6055512754639891</v>
      </c>
      <c r="H134" s="13">
        <v>3</v>
      </c>
      <c r="I134" s="5">
        <f t="shared" si="61"/>
        <v>4.2426406871192848</v>
      </c>
      <c r="J134" s="13">
        <v>3</v>
      </c>
      <c r="K134" s="5">
        <f t="shared" si="62"/>
        <v>5</v>
      </c>
      <c r="L134" s="13">
        <v>3</v>
      </c>
      <c r="M134" s="5">
        <f t="shared" si="63"/>
        <v>5.8309518948453007</v>
      </c>
      <c r="N134" s="13">
        <v>3</v>
      </c>
      <c r="O134" s="5">
        <f t="shared" si="64"/>
        <v>6.7082039324993694</v>
      </c>
      <c r="P134" s="13">
        <v>3</v>
      </c>
      <c r="Q134" s="5">
        <f t="shared" si="65"/>
        <v>7.6157731058639087</v>
      </c>
      <c r="R134" s="13">
        <v>3</v>
      </c>
      <c r="S134" s="5">
        <f t="shared" si="66"/>
        <v>8.5440037453175304</v>
      </c>
      <c r="T134" s="13">
        <v>3</v>
      </c>
      <c r="U134" s="5">
        <f t="shared" si="67"/>
        <v>9.4868329805051381</v>
      </c>
    </row>
    <row r="135" spans="4:21" x14ac:dyDescent="0.2">
      <c r="D135" s="13">
        <v>4</v>
      </c>
      <c r="E135" s="5">
        <f t="shared" si="59"/>
        <v>4.1231056256176606</v>
      </c>
      <c r="F135" s="13">
        <v>4</v>
      </c>
      <c r="G135" s="5">
        <f t="shared" si="60"/>
        <v>4.4721359549995796</v>
      </c>
      <c r="H135" s="13">
        <v>4</v>
      </c>
      <c r="I135" s="5">
        <f t="shared" si="61"/>
        <v>5</v>
      </c>
      <c r="J135" s="13">
        <v>4</v>
      </c>
      <c r="K135" s="5">
        <f t="shared" si="62"/>
        <v>5.6568542494923806</v>
      </c>
      <c r="L135" s="13">
        <v>4</v>
      </c>
      <c r="M135" s="5">
        <f t="shared" si="63"/>
        <v>6.4031242374328485</v>
      </c>
      <c r="N135" s="13">
        <v>4</v>
      </c>
      <c r="O135" s="5">
        <f t="shared" si="64"/>
        <v>7.2111025509279782</v>
      </c>
      <c r="P135" s="13">
        <v>4</v>
      </c>
      <c r="Q135" s="5">
        <f t="shared" si="65"/>
        <v>8.0622577482985491</v>
      </c>
      <c r="R135" s="13">
        <v>4</v>
      </c>
      <c r="S135" s="5">
        <f t="shared" si="66"/>
        <v>8.9442719099991592</v>
      </c>
      <c r="T135" s="13">
        <v>4</v>
      </c>
      <c r="U135" s="5">
        <f t="shared" si="67"/>
        <v>9.8488578017961039</v>
      </c>
    </row>
    <row r="136" spans="4:21" x14ac:dyDescent="0.2">
      <c r="D136" s="13">
        <v>5</v>
      </c>
      <c r="E136" s="5">
        <f t="shared" si="59"/>
        <v>5.0990195135927845</v>
      </c>
      <c r="F136" s="13">
        <v>5</v>
      </c>
      <c r="G136" s="5">
        <f t="shared" si="60"/>
        <v>5.3851648071345037</v>
      </c>
      <c r="H136" s="13">
        <v>5</v>
      </c>
      <c r="I136" s="5">
        <f t="shared" si="61"/>
        <v>5.8309518948453007</v>
      </c>
      <c r="J136" s="13">
        <v>5</v>
      </c>
      <c r="K136" s="5">
        <f t="shared" si="62"/>
        <v>6.4031242374328485</v>
      </c>
      <c r="L136" s="13">
        <v>5</v>
      </c>
      <c r="M136" s="5">
        <f t="shared" si="63"/>
        <v>7.0710678118654755</v>
      </c>
      <c r="N136" s="13">
        <v>5</v>
      </c>
      <c r="O136" s="5">
        <f t="shared" si="64"/>
        <v>7.810249675906654</v>
      </c>
      <c r="P136" s="13">
        <v>5</v>
      </c>
      <c r="Q136" s="5">
        <f t="shared" si="65"/>
        <v>8.6023252670426267</v>
      </c>
      <c r="R136" s="13">
        <v>5</v>
      </c>
      <c r="S136" s="5">
        <f t="shared" si="66"/>
        <v>9.4339811320566032</v>
      </c>
      <c r="T136" s="13">
        <v>5</v>
      </c>
      <c r="U136" s="5">
        <f t="shared" si="67"/>
        <v>10.295630140987001</v>
      </c>
    </row>
    <row r="137" spans="4:21" x14ac:dyDescent="0.2">
      <c r="D137" s="13">
        <v>6</v>
      </c>
      <c r="E137" s="5">
        <f t="shared" si="59"/>
        <v>6.0827625302982193</v>
      </c>
      <c r="F137" s="13">
        <v>6</v>
      </c>
      <c r="G137" s="5">
        <f t="shared" si="60"/>
        <v>6.324555320336759</v>
      </c>
      <c r="H137" s="13">
        <v>6</v>
      </c>
      <c r="I137" s="5">
        <f t="shared" si="61"/>
        <v>6.7082039324993694</v>
      </c>
      <c r="J137" s="13">
        <v>6</v>
      </c>
      <c r="K137" s="5">
        <f t="shared" si="62"/>
        <v>7.2111025509279782</v>
      </c>
      <c r="L137" s="13">
        <v>6</v>
      </c>
      <c r="M137" s="5">
        <f t="shared" si="63"/>
        <v>7.810249675906654</v>
      </c>
      <c r="N137" s="13">
        <v>6</v>
      </c>
      <c r="O137" s="5">
        <f t="shared" si="64"/>
        <v>8.4852813742385695</v>
      </c>
      <c r="P137" s="13">
        <v>6</v>
      </c>
      <c r="Q137" s="5">
        <f t="shared" si="65"/>
        <v>9.2195444572928871</v>
      </c>
      <c r="R137" s="13">
        <v>6</v>
      </c>
      <c r="S137" s="5">
        <f t="shared" si="66"/>
        <v>10</v>
      </c>
      <c r="T137" s="13">
        <v>6</v>
      </c>
      <c r="U137" s="5">
        <f t="shared" si="67"/>
        <v>10.816653826391969</v>
      </c>
    </row>
    <row r="138" spans="4:21" x14ac:dyDescent="0.2">
      <c r="D138" s="13">
        <v>7</v>
      </c>
      <c r="E138" s="5">
        <f t="shared" si="59"/>
        <v>7.0710678118654755</v>
      </c>
      <c r="F138" s="13">
        <v>7</v>
      </c>
      <c r="G138" s="5">
        <f t="shared" si="60"/>
        <v>7.2801098892805181</v>
      </c>
      <c r="H138" s="13">
        <v>7</v>
      </c>
      <c r="I138" s="5">
        <f t="shared" si="61"/>
        <v>7.6157731058639087</v>
      </c>
      <c r="J138" s="13">
        <v>7</v>
      </c>
      <c r="K138" s="5">
        <f t="shared" si="62"/>
        <v>8.0622577482985491</v>
      </c>
      <c r="L138" s="13">
        <v>7</v>
      </c>
      <c r="M138" s="5">
        <f t="shared" si="63"/>
        <v>8.6023252670426267</v>
      </c>
      <c r="N138" s="13">
        <v>7</v>
      </c>
      <c r="O138" s="5">
        <f t="shared" si="64"/>
        <v>9.2195444572928871</v>
      </c>
      <c r="P138" s="13">
        <v>7</v>
      </c>
      <c r="Q138" s="5">
        <f t="shared" si="65"/>
        <v>9.8994949366116654</v>
      </c>
      <c r="R138" s="13">
        <v>7</v>
      </c>
      <c r="S138" s="5">
        <f t="shared" si="66"/>
        <v>10.63014581273465</v>
      </c>
      <c r="T138" s="13">
        <v>7</v>
      </c>
      <c r="U138" s="5">
        <f t="shared" si="67"/>
        <v>11.401754250991379</v>
      </c>
    </row>
    <row r="139" spans="4:21" x14ac:dyDescent="0.2">
      <c r="D139" s="13">
        <v>8</v>
      </c>
      <c r="E139" s="5">
        <f t="shared" si="59"/>
        <v>8.0622577482985491</v>
      </c>
      <c r="F139" s="13">
        <v>8</v>
      </c>
      <c r="G139" s="5">
        <f t="shared" si="60"/>
        <v>8.2462112512353212</v>
      </c>
      <c r="H139" s="13">
        <v>8</v>
      </c>
      <c r="I139" s="5">
        <f t="shared" si="61"/>
        <v>8.5440037453175304</v>
      </c>
      <c r="J139" s="13">
        <v>8</v>
      </c>
      <c r="K139" s="5">
        <f t="shared" si="62"/>
        <v>8.9442719099991592</v>
      </c>
      <c r="L139" s="13">
        <v>8</v>
      </c>
      <c r="M139" s="5">
        <f t="shared" si="63"/>
        <v>9.4339811320566032</v>
      </c>
      <c r="N139" s="13">
        <v>8</v>
      </c>
      <c r="O139" s="5">
        <f t="shared" si="64"/>
        <v>10</v>
      </c>
      <c r="P139" s="13">
        <v>8</v>
      </c>
      <c r="Q139" s="5">
        <f t="shared" si="65"/>
        <v>10.63014581273465</v>
      </c>
      <c r="R139" s="13">
        <v>8</v>
      </c>
      <c r="S139" s="5">
        <f t="shared" si="66"/>
        <v>11.313708498984761</v>
      </c>
      <c r="T139" s="13">
        <v>8</v>
      </c>
      <c r="U139" s="5">
        <f t="shared" si="67"/>
        <v>12.041594578792296</v>
      </c>
    </row>
    <row r="140" spans="4:21" x14ac:dyDescent="0.2">
      <c r="D140" s="13">
        <v>9</v>
      </c>
      <c r="E140" s="5">
        <f t="shared" si="59"/>
        <v>9.0553851381374173</v>
      </c>
      <c r="F140" s="13">
        <v>9</v>
      </c>
      <c r="G140" s="5">
        <f t="shared" si="60"/>
        <v>9.2195444572928871</v>
      </c>
      <c r="H140" s="13">
        <v>9</v>
      </c>
      <c r="I140" s="5">
        <f t="shared" si="61"/>
        <v>9.4868329805051381</v>
      </c>
      <c r="J140" s="13">
        <v>9</v>
      </c>
      <c r="K140" s="5">
        <f t="shared" si="62"/>
        <v>9.8488578017961039</v>
      </c>
      <c r="L140" s="13">
        <v>9</v>
      </c>
      <c r="M140" s="5">
        <f t="shared" si="63"/>
        <v>10.295630140987001</v>
      </c>
      <c r="N140" s="13">
        <v>9</v>
      </c>
      <c r="O140" s="5">
        <f t="shared" si="64"/>
        <v>10.816653826391969</v>
      </c>
      <c r="P140" s="13">
        <v>9</v>
      </c>
      <c r="Q140" s="5">
        <f t="shared" si="65"/>
        <v>11.401754250991379</v>
      </c>
      <c r="R140" s="13">
        <v>9</v>
      </c>
      <c r="S140" s="5">
        <f t="shared" si="66"/>
        <v>12.041594578792296</v>
      </c>
      <c r="T140" s="13">
        <v>9</v>
      </c>
      <c r="U140" s="5">
        <f t="shared" si="67"/>
        <v>12.727922061357855</v>
      </c>
    </row>
    <row r="141" spans="4:21" x14ac:dyDescent="0.2">
      <c r="D141" s="15">
        <v>10</v>
      </c>
      <c r="E141" s="7">
        <f t="shared" si="59"/>
        <v>10.04987562112089</v>
      </c>
      <c r="F141" s="15">
        <v>10</v>
      </c>
      <c r="G141" s="7">
        <f t="shared" si="60"/>
        <v>10.198039027185569</v>
      </c>
      <c r="H141" s="15">
        <v>10</v>
      </c>
      <c r="I141" s="7">
        <f t="shared" si="61"/>
        <v>10.440306508910551</v>
      </c>
      <c r="J141" s="15">
        <v>10</v>
      </c>
      <c r="K141" s="7">
        <f t="shared" si="62"/>
        <v>10.770329614269007</v>
      </c>
      <c r="L141" s="15">
        <v>10</v>
      </c>
      <c r="M141" s="7">
        <f t="shared" si="63"/>
        <v>11.180339887498949</v>
      </c>
      <c r="N141" s="15">
        <v>10</v>
      </c>
      <c r="O141" s="7">
        <f t="shared" si="64"/>
        <v>11.661903789690601</v>
      </c>
      <c r="P141" s="15">
        <v>10</v>
      </c>
      <c r="Q141" s="7">
        <f t="shared" si="65"/>
        <v>12.206555615733702</v>
      </c>
      <c r="R141" s="15">
        <v>10</v>
      </c>
      <c r="S141" s="7">
        <f t="shared" si="66"/>
        <v>12.806248474865697</v>
      </c>
      <c r="T141" s="15">
        <v>10</v>
      </c>
      <c r="U141" s="7">
        <f t="shared" si="67"/>
        <v>13.45362404707371</v>
      </c>
    </row>
    <row r="143" spans="4:21" x14ac:dyDescent="0.2">
      <c r="D143" s="16"/>
      <c r="E143" s="32">
        <v>1</v>
      </c>
      <c r="F143" s="16"/>
      <c r="G143" s="32">
        <v>2</v>
      </c>
      <c r="H143" s="16"/>
      <c r="I143" s="32">
        <v>3</v>
      </c>
      <c r="J143" s="16"/>
      <c r="K143" s="32">
        <v>4</v>
      </c>
      <c r="L143" s="16"/>
      <c r="M143" s="32">
        <v>5</v>
      </c>
      <c r="N143" s="16"/>
      <c r="O143" s="32">
        <v>6</v>
      </c>
      <c r="P143" s="16"/>
      <c r="Q143" s="32">
        <v>7</v>
      </c>
      <c r="R143" s="16"/>
      <c r="S143" s="32">
        <v>8</v>
      </c>
      <c r="T143" s="16"/>
      <c r="U143" s="32">
        <v>9</v>
      </c>
    </row>
    <row r="144" spans="4:21" x14ac:dyDescent="0.2">
      <c r="D144" s="26" t="s">
        <v>1</v>
      </c>
      <c r="E144" s="27" t="s">
        <v>0</v>
      </c>
      <c r="F144" s="26" t="s">
        <v>1</v>
      </c>
      <c r="G144" s="27" t="s">
        <v>0</v>
      </c>
      <c r="H144" s="26" t="s">
        <v>1</v>
      </c>
      <c r="I144" s="27" t="s">
        <v>0</v>
      </c>
      <c r="J144" s="26" t="s">
        <v>1</v>
      </c>
      <c r="K144" s="27" t="s">
        <v>0</v>
      </c>
      <c r="L144" s="26" t="s">
        <v>1</v>
      </c>
      <c r="M144" s="27" t="s">
        <v>0</v>
      </c>
      <c r="N144" s="26" t="s">
        <v>1</v>
      </c>
      <c r="O144" s="27" t="s">
        <v>0</v>
      </c>
      <c r="P144" s="26" t="s">
        <v>1</v>
      </c>
      <c r="Q144" s="27" t="s">
        <v>0</v>
      </c>
      <c r="R144" s="26" t="s">
        <v>1</v>
      </c>
      <c r="S144" s="27" t="s">
        <v>0</v>
      </c>
      <c r="T144" s="26" t="s">
        <v>1</v>
      </c>
      <c r="U144" s="27" t="s">
        <v>0</v>
      </c>
    </row>
    <row r="145" spans="4:21" x14ac:dyDescent="0.2">
      <c r="D145" s="2">
        <f t="shared" ref="D145:D155" si="68">SQRT(POWER(E145,2)+POWER(E$143,2))</f>
        <v>1</v>
      </c>
      <c r="E145" s="9">
        <v>0</v>
      </c>
      <c r="F145" s="2">
        <f t="shared" ref="F145:F155" si="69">SQRT(POWER(G145,2)+POWER(G$143,2))</f>
        <v>2</v>
      </c>
      <c r="G145" s="9">
        <v>0</v>
      </c>
      <c r="H145" s="2">
        <f t="shared" ref="H145:H155" si="70">SQRT(POWER(I145,2)+POWER(I$143,2))</f>
        <v>3</v>
      </c>
      <c r="I145" s="9">
        <v>0</v>
      </c>
      <c r="J145" s="2">
        <f t="shared" ref="J145:J155" si="71">SQRT(POWER(K145,2)+POWER(K$143,2))</f>
        <v>4</v>
      </c>
      <c r="K145" s="9">
        <v>0</v>
      </c>
      <c r="L145" s="2">
        <f t="shared" ref="L145:L155" si="72">SQRT(POWER(M145,2)+POWER(M$143,2))</f>
        <v>5</v>
      </c>
      <c r="M145" s="9">
        <v>0</v>
      </c>
      <c r="N145" s="2">
        <f t="shared" ref="N145:N155" si="73">SQRT(POWER(O145,2)+POWER(O$143,2))</f>
        <v>6</v>
      </c>
      <c r="O145" s="9">
        <v>0</v>
      </c>
      <c r="P145" s="2">
        <f t="shared" ref="P145:P155" si="74">SQRT(POWER(Q145,2)+POWER(Q$143,2))</f>
        <v>7</v>
      </c>
      <c r="Q145" s="9">
        <v>0</v>
      </c>
      <c r="R145" s="2">
        <f t="shared" ref="R145:R155" si="75">SQRT(POWER(S145,2)+POWER(S$143,2))</f>
        <v>8</v>
      </c>
      <c r="S145" s="9">
        <v>0</v>
      </c>
      <c r="T145" s="2">
        <f t="shared" ref="T145:T155" si="76">SQRT(POWER(U145,2)+POWER(U$143,2))</f>
        <v>9</v>
      </c>
      <c r="U145" s="9">
        <v>0</v>
      </c>
    </row>
    <row r="146" spans="4:21" x14ac:dyDescent="0.2">
      <c r="D146" s="4">
        <f t="shared" si="68"/>
        <v>1.4142135623730951</v>
      </c>
      <c r="E146" s="14">
        <v>1</v>
      </c>
      <c r="F146" s="4">
        <f t="shared" si="69"/>
        <v>2.2360679774997898</v>
      </c>
      <c r="G146" s="14">
        <v>1</v>
      </c>
      <c r="H146" s="4">
        <f t="shared" si="70"/>
        <v>3.1622776601683795</v>
      </c>
      <c r="I146" s="14">
        <v>1</v>
      </c>
      <c r="J146" s="4">
        <f t="shared" si="71"/>
        <v>4.1231056256176606</v>
      </c>
      <c r="K146" s="14">
        <v>1</v>
      </c>
      <c r="L146" s="4">
        <f t="shared" si="72"/>
        <v>5.0990195135927845</v>
      </c>
      <c r="M146" s="14">
        <v>1</v>
      </c>
      <c r="N146" s="4">
        <f t="shared" si="73"/>
        <v>6.0827625302982193</v>
      </c>
      <c r="O146" s="14">
        <v>1</v>
      </c>
      <c r="P146" s="4">
        <f t="shared" si="74"/>
        <v>7.0710678118654755</v>
      </c>
      <c r="Q146" s="14">
        <v>1</v>
      </c>
      <c r="R146" s="4">
        <f t="shared" si="75"/>
        <v>8.0622577482985491</v>
      </c>
      <c r="S146" s="14">
        <v>1</v>
      </c>
      <c r="T146" s="4">
        <f t="shared" si="76"/>
        <v>9.0553851381374173</v>
      </c>
      <c r="U146" s="14">
        <v>1</v>
      </c>
    </row>
    <row r="147" spans="4:21" x14ac:dyDescent="0.2">
      <c r="D147" s="4">
        <f t="shared" si="68"/>
        <v>2.2360679774997898</v>
      </c>
      <c r="E147" s="14">
        <v>2</v>
      </c>
      <c r="F147" s="4">
        <f t="shared" si="69"/>
        <v>2.8284271247461903</v>
      </c>
      <c r="G147" s="14">
        <v>2</v>
      </c>
      <c r="H147" s="4">
        <f t="shared" si="70"/>
        <v>3.6055512754639891</v>
      </c>
      <c r="I147" s="14">
        <v>2</v>
      </c>
      <c r="J147" s="4">
        <f t="shared" si="71"/>
        <v>4.4721359549995796</v>
      </c>
      <c r="K147" s="14">
        <v>2</v>
      </c>
      <c r="L147" s="4">
        <f t="shared" si="72"/>
        <v>5.3851648071345037</v>
      </c>
      <c r="M147" s="14">
        <v>2</v>
      </c>
      <c r="N147" s="4">
        <f t="shared" si="73"/>
        <v>6.324555320336759</v>
      </c>
      <c r="O147" s="14">
        <v>2</v>
      </c>
      <c r="P147" s="4">
        <f t="shared" si="74"/>
        <v>7.2801098892805181</v>
      </c>
      <c r="Q147" s="14">
        <v>2</v>
      </c>
      <c r="R147" s="4">
        <f t="shared" si="75"/>
        <v>8.2462112512353212</v>
      </c>
      <c r="S147" s="14">
        <v>2</v>
      </c>
      <c r="T147" s="4">
        <f t="shared" si="76"/>
        <v>9.2195444572928871</v>
      </c>
      <c r="U147" s="14">
        <v>2</v>
      </c>
    </row>
    <row r="148" spans="4:21" x14ac:dyDescent="0.2">
      <c r="D148" s="4">
        <f t="shared" si="68"/>
        <v>3.1622776601683795</v>
      </c>
      <c r="E148" s="14">
        <v>3</v>
      </c>
      <c r="F148" s="4">
        <f t="shared" si="69"/>
        <v>3.6055512754639891</v>
      </c>
      <c r="G148" s="14">
        <v>3</v>
      </c>
      <c r="H148" s="4">
        <f t="shared" si="70"/>
        <v>4.2426406871192848</v>
      </c>
      <c r="I148" s="14">
        <v>3</v>
      </c>
      <c r="J148" s="4">
        <f t="shared" si="71"/>
        <v>5</v>
      </c>
      <c r="K148" s="14">
        <v>3</v>
      </c>
      <c r="L148" s="4">
        <f t="shared" si="72"/>
        <v>5.8309518948453007</v>
      </c>
      <c r="M148" s="14">
        <v>3</v>
      </c>
      <c r="N148" s="4">
        <f t="shared" si="73"/>
        <v>6.7082039324993694</v>
      </c>
      <c r="O148" s="14">
        <v>3</v>
      </c>
      <c r="P148" s="4">
        <f t="shared" si="74"/>
        <v>7.6157731058639087</v>
      </c>
      <c r="Q148" s="14">
        <v>3</v>
      </c>
      <c r="R148" s="4">
        <f t="shared" si="75"/>
        <v>8.5440037453175304</v>
      </c>
      <c r="S148" s="14">
        <v>3</v>
      </c>
      <c r="T148" s="4">
        <f t="shared" si="76"/>
        <v>9.4868329805051381</v>
      </c>
      <c r="U148" s="14">
        <v>3</v>
      </c>
    </row>
    <row r="149" spans="4:21" x14ac:dyDescent="0.2">
      <c r="D149" s="4">
        <f t="shared" si="68"/>
        <v>4.1231056256176606</v>
      </c>
      <c r="E149" s="14">
        <v>4</v>
      </c>
      <c r="F149" s="4">
        <f t="shared" si="69"/>
        <v>4.4721359549995796</v>
      </c>
      <c r="G149" s="14">
        <v>4</v>
      </c>
      <c r="H149" s="4">
        <f t="shared" si="70"/>
        <v>5</v>
      </c>
      <c r="I149" s="14">
        <v>4</v>
      </c>
      <c r="J149" s="4">
        <f t="shared" si="71"/>
        <v>5.6568542494923806</v>
      </c>
      <c r="K149" s="14">
        <v>4</v>
      </c>
      <c r="L149" s="4">
        <f t="shared" si="72"/>
        <v>6.4031242374328485</v>
      </c>
      <c r="M149" s="14">
        <v>4</v>
      </c>
      <c r="N149" s="4">
        <f t="shared" si="73"/>
        <v>7.2111025509279782</v>
      </c>
      <c r="O149" s="14">
        <v>4</v>
      </c>
      <c r="P149" s="4">
        <f t="shared" si="74"/>
        <v>8.0622577482985491</v>
      </c>
      <c r="Q149" s="14">
        <v>4</v>
      </c>
      <c r="R149" s="4">
        <f t="shared" si="75"/>
        <v>8.9442719099991592</v>
      </c>
      <c r="S149" s="14">
        <v>4</v>
      </c>
      <c r="T149" s="4">
        <f t="shared" si="76"/>
        <v>9.8488578017961039</v>
      </c>
      <c r="U149" s="14">
        <v>4</v>
      </c>
    </row>
    <row r="150" spans="4:21" x14ac:dyDescent="0.2">
      <c r="D150" s="4">
        <f t="shared" si="68"/>
        <v>5.0990195135927845</v>
      </c>
      <c r="E150" s="14">
        <v>5</v>
      </c>
      <c r="F150" s="4">
        <f t="shared" si="69"/>
        <v>5.3851648071345037</v>
      </c>
      <c r="G150" s="14">
        <v>5</v>
      </c>
      <c r="H150" s="4">
        <f t="shared" si="70"/>
        <v>5.8309518948453007</v>
      </c>
      <c r="I150" s="14">
        <v>5</v>
      </c>
      <c r="J150" s="4">
        <f t="shared" si="71"/>
        <v>6.4031242374328485</v>
      </c>
      <c r="K150" s="14">
        <v>5</v>
      </c>
      <c r="L150" s="4">
        <f t="shared" si="72"/>
        <v>7.0710678118654755</v>
      </c>
      <c r="M150" s="14">
        <v>5</v>
      </c>
      <c r="N150" s="4">
        <f t="shared" si="73"/>
        <v>7.810249675906654</v>
      </c>
      <c r="O150" s="14">
        <v>5</v>
      </c>
      <c r="P150" s="4">
        <f t="shared" si="74"/>
        <v>8.6023252670426267</v>
      </c>
      <c r="Q150" s="14">
        <v>5</v>
      </c>
      <c r="R150" s="4">
        <f t="shared" si="75"/>
        <v>9.4339811320566032</v>
      </c>
      <c r="S150" s="14">
        <v>5</v>
      </c>
      <c r="T150" s="4">
        <f t="shared" si="76"/>
        <v>10.295630140987001</v>
      </c>
      <c r="U150" s="14">
        <v>5</v>
      </c>
    </row>
    <row r="151" spans="4:21" x14ac:dyDescent="0.2">
      <c r="D151" s="4">
        <f t="shared" si="68"/>
        <v>6.0827625302982193</v>
      </c>
      <c r="E151" s="14">
        <v>6</v>
      </c>
      <c r="F151" s="4">
        <f t="shared" si="69"/>
        <v>6.324555320336759</v>
      </c>
      <c r="G151" s="14">
        <v>6</v>
      </c>
      <c r="H151" s="4">
        <f t="shared" si="70"/>
        <v>6.7082039324993694</v>
      </c>
      <c r="I151" s="14">
        <v>6</v>
      </c>
      <c r="J151" s="4">
        <f t="shared" si="71"/>
        <v>7.2111025509279782</v>
      </c>
      <c r="K151" s="14">
        <v>6</v>
      </c>
      <c r="L151" s="4">
        <f t="shared" si="72"/>
        <v>7.810249675906654</v>
      </c>
      <c r="M151" s="14">
        <v>6</v>
      </c>
      <c r="N151" s="4">
        <f t="shared" si="73"/>
        <v>8.4852813742385695</v>
      </c>
      <c r="O151" s="14">
        <v>6</v>
      </c>
      <c r="P151" s="4">
        <f t="shared" si="74"/>
        <v>9.2195444572928871</v>
      </c>
      <c r="Q151" s="14">
        <v>6</v>
      </c>
      <c r="R151" s="4">
        <f t="shared" si="75"/>
        <v>10</v>
      </c>
      <c r="S151" s="14">
        <v>6</v>
      </c>
      <c r="T151" s="4">
        <f t="shared" si="76"/>
        <v>10.816653826391969</v>
      </c>
      <c r="U151" s="14">
        <v>6</v>
      </c>
    </row>
    <row r="152" spans="4:21" x14ac:dyDescent="0.2">
      <c r="D152" s="4">
        <f t="shared" si="68"/>
        <v>7.0710678118654755</v>
      </c>
      <c r="E152" s="14">
        <v>7</v>
      </c>
      <c r="F152" s="4">
        <f t="shared" si="69"/>
        <v>7.2801098892805181</v>
      </c>
      <c r="G152" s="14">
        <v>7</v>
      </c>
      <c r="H152" s="4">
        <f t="shared" si="70"/>
        <v>7.6157731058639087</v>
      </c>
      <c r="I152" s="14">
        <v>7</v>
      </c>
      <c r="J152" s="4">
        <f t="shared" si="71"/>
        <v>8.0622577482985491</v>
      </c>
      <c r="K152" s="14">
        <v>7</v>
      </c>
      <c r="L152" s="4">
        <f t="shared" si="72"/>
        <v>8.6023252670426267</v>
      </c>
      <c r="M152" s="14">
        <v>7</v>
      </c>
      <c r="N152" s="4">
        <f t="shared" si="73"/>
        <v>9.2195444572928871</v>
      </c>
      <c r="O152" s="14">
        <v>7</v>
      </c>
      <c r="P152" s="4">
        <f t="shared" si="74"/>
        <v>9.8994949366116654</v>
      </c>
      <c r="Q152" s="14">
        <v>7</v>
      </c>
      <c r="R152" s="4">
        <f t="shared" si="75"/>
        <v>10.63014581273465</v>
      </c>
      <c r="S152" s="14">
        <v>7</v>
      </c>
      <c r="T152" s="4">
        <f t="shared" si="76"/>
        <v>11.401754250991379</v>
      </c>
      <c r="U152" s="14">
        <v>7</v>
      </c>
    </row>
    <row r="153" spans="4:21" x14ac:dyDescent="0.2">
      <c r="D153" s="4">
        <f t="shared" si="68"/>
        <v>8.0622577482985491</v>
      </c>
      <c r="E153" s="14">
        <v>8</v>
      </c>
      <c r="F153" s="4">
        <f t="shared" si="69"/>
        <v>8.2462112512353212</v>
      </c>
      <c r="G153" s="14">
        <v>8</v>
      </c>
      <c r="H153" s="4">
        <f t="shared" si="70"/>
        <v>8.5440037453175304</v>
      </c>
      <c r="I153" s="14">
        <v>8</v>
      </c>
      <c r="J153" s="4">
        <f t="shared" si="71"/>
        <v>8.9442719099991592</v>
      </c>
      <c r="K153" s="14">
        <v>8</v>
      </c>
      <c r="L153" s="4">
        <f t="shared" si="72"/>
        <v>9.4339811320566032</v>
      </c>
      <c r="M153" s="14">
        <v>8</v>
      </c>
      <c r="N153" s="4">
        <f t="shared" si="73"/>
        <v>10</v>
      </c>
      <c r="O153" s="14">
        <v>8</v>
      </c>
      <c r="P153" s="4">
        <f t="shared" si="74"/>
        <v>10.63014581273465</v>
      </c>
      <c r="Q153" s="14">
        <v>8</v>
      </c>
      <c r="R153" s="4">
        <f t="shared" si="75"/>
        <v>11.313708498984761</v>
      </c>
      <c r="S153" s="14">
        <v>8</v>
      </c>
      <c r="T153" s="4">
        <f t="shared" si="76"/>
        <v>12.041594578792296</v>
      </c>
      <c r="U153" s="14">
        <v>8</v>
      </c>
    </row>
    <row r="154" spans="4:21" x14ac:dyDescent="0.2">
      <c r="D154" s="4">
        <f t="shared" si="68"/>
        <v>9.0553851381374173</v>
      </c>
      <c r="E154" s="14">
        <v>9</v>
      </c>
      <c r="F154" s="4">
        <f t="shared" si="69"/>
        <v>9.2195444572928871</v>
      </c>
      <c r="G154" s="14">
        <v>9</v>
      </c>
      <c r="H154" s="4">
        <f t="shared" si="70"/>
        <v>9.4868329805051381</v>
      </c>
      <c r="I154" s="14">
        <v>9</v>
      </c>
      <c r="J154" s="4">
        <f t="shared" si="71"/>
        <v>9.8488578017961039</v>
      </c>
      <c r="K154" s="14">
        <v>9</v>
      </c>
      <c r="L154" s="4">
        <f t="shared" si="72"/>
        <v>10.295630140987001</v>
      </c>
      <c r="M154" s="14">
        <v>9</v>
      </c>
      <c r="N154" s="4">
        <f t="shared" si="73"/>
        <v>10.816653826391969</v>
      </c>
      <c r="O154" s="14">
        <v>9</v>
      </c>
      <c r="P154" s="4">
        <f t="shared" si="74"/>
        <v>11.401754250991379</v>
      </c>
      <c r="Q154" s="14">
        <v>9</v>
      </c>
      <c r="R154" s="4">
        <f t="shared" si="75"/>
        <v>12.041594578792296</v>
      </c>
      <c r="S154" s="14">
        <v>9</v>
      </c>
      <c r="T154" s="4">
        <f t="shared" si="76"/>
        <v>12.727922061357855</v>
      </c>
      <c r="U154" s="14">
        <v>9</v>
      </c>
    </row>
    <row r="155" spans="4:21" x14ac:dyDescent="0.2">
      <c r="D155" s="4">
        <f t="shared" si="68"/>
        <v>10.04987562112089</v>
      </c>
      <c r="E155" s="14">
        <v>10</v>
      </c>
      <c r="F155" s="4">
        <f t="shared" si="69"/>
        <v>10.198039027185569</v>
      </c>
      <c r="G155" s="14">
        <v>10</v>
      </c>
      <c r="H155" s="4">
        <f t="shared" si="70"/>
        <v>10.440306508910551</v>
      </c>
      <c r="I155" s="14">
        <v>10</v>
      </c>
      <c r="J155" s="4">
        <f t="shared" si="71"/>
        <v>10.770329614269007</v>
      </c>
      <c r="K155" s="14">
        <v>10</v>
      </c>
      <c r="L155" s="4">
        <f t="shared" si="72"/>
        <v>11.180339887498949</v>
      </c>
      <c r="M155" s="14">
        <v>10</v>
      </c>
      <c r="N155" s="4">
        <f t="shared" si="73"/>
        <v>11.661903789690601</v>
      </c>
      <c r="O155" s="14">
        <v>10</v>
      </c>
      <c r="P155" s="4">
        <f t="shared" si="74"/>
        <v>12.206555615733702</v>
      </c>
      <c r="Q155" s="14">
        <v>10</v>
      </c>
      <c r="R155" s="4">
        <f t="shared" si="75"/>
        <v>12.806248474865697</v>
      </c>
      <c r="S155" s="14">
        <v>10</v>
      </c>
      <c r="T155" s="4">
        <f t="shared" si="76"/>
        <v>13.45362404707371</v>
      </c>
      <c r="U155" s="14">
        <v>10</v>
      </c>
    </row>
    <row r="156" spans="4:21" x14ac:dyDescent="0.2">
      <c r="D156" s="4">
        <f t="shared" ref="D156:D166" si="77">-(SQRT(POWER(E156,2)+POWER(E$143,2)))</f>
        <v>-1</v>
      </c>
      <c r="E156" s="14">
        <v>0</v>
      </c>
      <c r="F156" s="4">
        <f t="shared" ref="F156:F166" si="78">-(SQRT(POWER(G156,2)+POWER(G$143,2)))</f>
        <v>-2</v>
      </c>
      <c r="G156" s="14">
        <v>0</v>
      </c>
      <c r="H156" s="4">
        <f t="shared" ref="H156:H166" si="79">-(SQRT(POWER(I156,2)+POWER(I$143,2)))</f>
        <v>-3</v>
      </c>
      <c r="I156" s="14">
        <v>0</v>
      </c>
      <c r="J156" s="4">
        <f t="shared" ref="J156:J166" si="80">-(SQRT(POWER(K156,2)+POWER(K$143,2)))</f>
        <v>-4</v>
      </c>
      <c r="K156" s="14">
        <v>0</v>
      </c>
      <c r="L156" s="4">
        <f t="shared" ref="L156:L166" si="81">-(SQRT(POWER(M156,2)+POWER(M$143,2)))</f>
        <v>-5</v>
      </c>
      <c r="M156" s="14">
        <v>0</v>
      </c>
      <c r="N156" s="4">
        <f t="shared" ref="N156:N166" si="82">-(SQRT(POWER(O156,2)+POWER(O$143,2)))</f>
        <v>-6</v>
      </c>
      <c r="O156" s="14">
        <v>0</v>
      </c>
      <c r="P156" s="4">
        <f t="shared" ref="P156:P166" si="83">-(SQRT(POWER(Q156,2)+POWER(Q$143,2)))</f>
        <v>-7</v>
      </c>
      <c r="Q156" s="14">
        <v>0</v>
      </c>
      <c r="R156" s="4">
        <f t="shared" ref="R156:R166" si="84">-(SQRT(POWER(S156,2)+POWER(S$143,2)))</f>
        <v>-8</v>
      </c>
      <c r="S156" s="14">
        <v>0</v>
      </c>
      <c r="T156" s="4">
        <f t="shared" ref="T156:T166" si="85">-(SQRT(POWER(U156,2)+POWER(U$143,2)))</f>
        <v>-9</v>
      </c>
      <c r="U156" s="14">
        <v>0</v>
      </c>
    </row>
    <row r="157" spans="4:21" x14ac:dyDescent="0.2">
      <c r="D157" s="4">
        <f t="shared" si="77"/>
        <v>-1.4142135623730951</v>
      </c>
      <c r="E157" s="14">
        <v>1</v>
      </c>
      <c r="F157" s="4">
        <f t="shared" si="78"/>
        <v>-2.2360679774997898</v>
      </c>
      <c r="G157" s="14">
        <v>1</v>
      </c>
      <c r="H157" s="4">
        <f t="shared" si="79"/>
        <v>-3.1622776601683795</v>
      </c>
      <c r="I157" s="14">
        <v>1</v>
      </c>
      <c r="J157" s="4">
        <f t="shared" si="80"/>
        <v>-4.1231056256176606</v>
      </c>
      <c r="K157" s="14">
        <v>1</v>
      </c>
      <c r="L157" s="4">
        <f t="shared" si="81"/>
        <v>-5.0990195135927845</v>
      </c>
      <c r="M157" s="14">
        <v>1</v>
      </c>
      <c r="N157" s="4">
        <f t="shared" si="82"/>
        <v>-6.0827625302982193</v>
      </c>
      <c r="O157" s="14">
        <v>1</v>
      </c>
      <c r="P157" s="4">
        <f t="shared" si="83"/>
        <v>-7.0710678118654755</v>
      </c>
      <c r="Q157" s="14">
        <v>1</v>
      </c>
      <c r="R157" s="4">
        <f t="shared" si="84"/>
        <v>-8.0622577482985491</v>
      </c>
      <c r="S157" s="14">
        <v>1</v>
      </c>
      <c r="T157" s="4">
        <f t="shared" si="85"/>
        <v>-9.0553851381374173</v>
      </c>
      <c r="U157" s="14">
        <v>1</v>
      </c>
    </row>
    <row r="158" spans="4:21" x14ac:dyDescent="0.2">
      <c r="D158" s="4">
        <f t="shared" si="77"/>
        <v>-2.2360679774997898</v>
      </c>
      <c r="E158" s="14">
        <v>2</v>
      </c>
      <c r="F158" s="4">
        <f t="shared" si="78"/>
        <v>-2.8284271247461903</v>
      </c>
      <c r="G158" s="14">
        <v>2</v>
      </c>
      <c r="H158" s="4">
        <f t="shared" si="79"/>
        <v>-3.6055512754639891</v>
      </c>
      <c r="I158" s="14">
        <v>2</v>
      </c>
      <c r="J158" s="4">
        <f t="shared" si="80"/>
        <v>-4.4721359549995796</v>
      </c>
      <c r="K158" s="14">
        <v>2</v>
      </c>
      <c r="L158" s="4">
        <f t="shared" si="81"/>
        <v>-5.3851648071345037</v>
      </c>
      <c r="M158" s="14">
        <v>2</v>
      </c>
      <c r="N158" s="4">
        <f t="shared" si="82"/>
        <v>-6.324555320336759</v>
      </c>
      <c r="O158" s="14">
        <v>2</v>
      </c>
      <c r="P158" s="4">
        <f t="shared" si="83"/>
        <v>-7.2801098892805181</v>
      </c>
      <c r="Q158" s="14">
        <v>2</v>
      </c>
      <c r="R158" s="4">
        <f t="shared" si="84"/>
        <v>-8.2462112512353212</v>
      </c>
      <c r="S158" s="14">
        <v>2</v>
      </c>
      <c r="T158" s="4">
        <f t="shared" si="85"/>
        <v>-9.2195444572928871</v>
      </c>
      <c r="U158" s="14">
        <v>2</v>
      </c>
    </row>
    <row r="159" spans="4:21" x14ac:dyDescent="0.2">
      <c r="D159" s="4">
        <f t="shared" si="77"/>
        <v>-3.1622776601683795</v>
      </c>
      <c r="E159" s="14">
        <v>3</v>
      </c>
      <c r="F159" s="4">
        <f t="shared" si="78"/>
        <v>-3.6055512754639891</v>
      </c>
      <c r="G159" s="14">
        <v>3</v>
      </c>
      <c r="H159" s="4">
        <f t="shared" si="79"/>
        <v>-4.2426406871192848</v>
      </c>
      <c r="I159" s="14">
        <v>3</v>
      </c>
      <c r="J159" s="4">
        <f t="shared" si="80"/>
        <v>-5</v>
      </c>
      <c r="K159" s="14">
        <v>3</v>
      </c>
      <c r="L159" s="4">
        <f t="shared" si="81"/>
        <v>-5.8309518948453007</v>
      </c>
      <c r="M159" s="14">
        <v>3</v>
      </c>
      <c r="N159" s="4">
        <f t="shared" si="82"/>
        <v>-6.7082039324993694</v>
      </c>
      <c r="O159" s="14">
        <v>3</v>
      </c>
      <c r="P159" s="4">
        <f t="shared" si="83"/>
        <v>-7.6157731058639087</v>
      </c>
      <c r="Q159" s="14">
        <v>3</v>
      </c>
      <c r="R159" s="4">
        <f t="shared" si="84"/>
        <v>-8.5440037453175304</v>
      </c>
      <c r="S159" s="14">
        <v>3</v>
      </c>
      <c r="T159" s="4">
        <f t="shared" si="85"/>
        <v>-9.4868329805051381</v>
      </c>
      <c r="U159" s="14">
        <v>3</v>
      </c>
    </row>
    <row r="160" spans="4:21" x14ac:dyDescent="0.2">
      <c r="D160" s="4">
        <f t="shared" si="77"/>
        <v>-4.1231056256176606</v>
      </c>
      <c r="E160" s="14">
        <v>4</v>
      </c>
      <c r="F160" s="4">
        <f t="shared" si="78"/>
        <v>-4.4721359549995796</v>
      </c>
      <c r="G160" s="14">
        <v>4</v>
      </c>
      <c r="H160" s="4">
        <f t="shared" si="79"/>
        <v>-5</v>
      </c>
      <c r="I160" s="14">
        <v>4</v>
      </c>
      <c r="J160" s="4">
        <f t="shared" si="80"/>
        <v>-5.6568542494923806</v>
      </c>
      <c r="K160" s="14">
        <v>4</v>
      </c>
      <c r="L160" s="4">
        <f t="shared" si="81"/>
        <v>-6.4031242374328485</v>
      </c>
      <c r="M160" s="14">
        <v>4</v>
      </c>
      <c r="N160" s="4">
        <f t="shared" si="82"/>
        <v>-7.2111025509279782</v>
      </c>
      <c r="O160" s="14">
        <v>4</v>
      </c>
      <c r="P160" s="4">
        <f t="shared" si="83"/>
        <v>-8.0622577482985491</v>
      </c>
      <c r="Q160" s="14">
        <v>4</v>
      </c>
      <c r="R160" s="4">
        <f t="shared" si="84"/>
        <v>-8.9442719099991592</v>
      </c>
      <c r="S160" s="14">
        <v>4</v>
      </c>
      <c r="T160" s="4">
        <f t="shared" si="85"/>
        <v>-9.8488578017961039</v>
      </c>
      <c r="U160" s="14">
        <v>4</v>
      </c>
    </row>
    <row r="161" spans="4:21" x14ac:dyDescent="0.2">
      <c r="D161" s="4">
        <f t="shared" si="77"/>
        <v>-5.0990195135927845</v>
      </c>
      <c r="E161" s="14">
        <v>5</v>
      </c>
      <c r="F161" s="4">
        <f t="shared" si="78"/>
        <v>-5.3851648071345037</v>
      </c>
      <c r="G161" s="14">
        <v>5</v>
      </c>
      <c r="H161" s="4">
        <f t="shared" si="79"/>
        <v>-5.8309518948453007</v>
      </c>
      <c r="I161" s="14">
        <v>5</v>
      </c>
      <c r="J161" s="4">
        <f t="shared" si="80"/>
        <v>-6.4031242374328485</v>
      </c>
      <c r="K161" s="14">
        <v>5</v>
      </c>
      <c r="L161" s="4">
        <f t="shared" si="81"/>
        <v>-7.0710678118654755</v>
      </c>
      <c r="M161" s="14">
        <v>5</v>
      </c>
      <c r="N161" s="4">
        <f t="shared" si="82"/>
        <v>-7.810249675906654</v>
      </c>
      <c r="O161" s="14">
        <v>5</v>
      </c>
      <c r="P161" s="4">
        <f t="shared" si="83"/>
        <v>-8.6023252670426267</v>
      </c>
      <c r="Q161" s="14">
        <v>5</v>
      </c>
      <c r="R161" s="4">
        <f t="shared" si="84"/>
        <v>-9.4339811320566032</v>
      </c>
      <c r="S161" s="14">
        <v>5</v>
      </c>
      <c r="T161" s="4">
        <f t="shared" si="85"/>
        <v>-10.295630140987001</v>
      </c>
      <c r="U161" s="14">
        <v>5</v>
      </c>
    </row>
    <row r="162" spans="4:21" x14ac:dyDescent="0.2">
      <c r="D162" s="4">
        <f t="shared" si="77"/>
        <v>-6.0827625302982193</v>
      </c>
      <c r="E162" s="14">
        <v>6</v>
      </c>
      <c r="F162" s="4">
        <f t="shared" si="78"/>
        <v>-6.324555320336759</v>
      </c>
      <c r="G162" s="14">
        <v>6</v>
      </c>
      <c r="H162" s="4">
        <f t="shared" si="79"/>
        <v>-6.7082039324993694</v>
      </c>
      <c r="I162" s="14">
        <v>6</v>
      </c>
      <c r="J162" s="4">
        <f t="shared" si="80"/>
        <v>-7.2111025509279782</v>
      </c>
      <c r="K162" s="14">
        <v>6</v>
      </c>
      <c r="L162" s="4">
        <f t="shared" si="81"/>
        <v>-7.810249675906654</v>
      </c>
      <c r="M162" s="14">
        <v>6</v>
      </c>
      <c r="N162" s="4">
        <f t="shared" si="82"/>
        <v>-8.4852813742385695</v>
      </c>
      <c r="O162" s="14">
        <v>6</v>
      </c>
      <c r="P162" s="4">
        <f t="shared" si="83"/>
        <v>-9.2195444572928871</v>
      </c>
      <c r="Q162" s="14">
        <v>6</v>
      </c>
      <c r="R162" s="4">
        <f t="shared" si="84"/>
        <v>-10</v>
      </c>
      <c r="S162" s="14">
        <v>6</v>
      </c>
      <c r="T162" s="4">
        <f t="shared" si="85"/>
        <v>-10.816653826391969</v>
      </c>
      <c r="U162" s="14">
        <v>6</v>
      </c>
    </row>
    <row r="163" spans="4:21" x14ac:dyDescent="0.2">
      <c r="D163" s="4">
        <f t="shared" si="77"/>
        <v>-7.0710678118654755</v>
      </c>
      <c r="E163" s="14">
        <v>7</v>
      </c>
      <c r="F163" s="4">
        <f t="shared" si="78"/>
        <v>-7.2801098892805181</v>
      </c>
      <c r="G163" s="14">
        <v>7</v>
      </c>
      <c r="H163" s="4">
        <f t="shared" si="79"/>
        <v>-7.6157731058639087</v>
      </c>
      <c r="I163" s="14">
        <v>7</v>
      </c>
      <c r="J163" s="4">
        <f t="shared" si="80"/>
        <v>-8.0622577482985491</v>
      </c>
      <c r="K163" s="14">
        <v>7</v>
      </c>
      <c r="L163" s="4">
        <f t="shared" si="81"/>
        <v>-8.6023252670426267</v>
      </c>
      <c r="M163" s="14">
        <v>7</v>
      </c>
      <c r="N163" s="4">
        <f t="shared" si="82"/>
        <v>-9.2195444572928871</v>
      </c>
      <c r="O163" s="14">
        <v>7</v>
      </c>
      <c r="P163" s="4">
        <f t="shared" si="83"/>
        <v>-9.8994949366116654</v>
      </c>
      <c r="Q163" s="14">
        <v>7</v>
      </c>
      <c r="R163" s="4">
        <f t="shared" si="84"/>
        <v>-10.63014581273465</v>
      </c>
      <c r="S163" s="14">
        <v>7</v>
      </c>
      <c r="T163" s="4">
        <f t="shared" si="85"/>
        <v>-11.401754250991379</v>
      </c>
      <c r="U163" s="14">
        <v>7</v>
      </c>
    </row>
    <row r="164" spans="4:21" x14ac:dyDescent="0.2">
      <c r="D164" s="4">
        <f t="shared" si="77"/>
        <v>-8.0622577482985491</v>
      </c>
      <c r="E164" s="14">
        <v>8</v>
      </c>
      <c r="F164" s="4">
        <f t="shared" si="78"/>
        <v>-8.2462112512353212</v>
      </c>
      <c r="G164" s="14">
        <v>8</v>
      </c>
      <c r="H164" s="4">
        <f t="shared" si="79"/>
        <v>-8.5440037453175304</v>
      </c>
      <c r="I164" s="14">
        <v>8</v>
      </c>
      <c r="J164" s="4">
        <f t="shared" si="80"/>
        <v>-8.9442719099991592</v>
      </c>
      <c r="K164" s="14">
        <v>8</v>
      </c>
      <c r="L164" s="4">
        <f t="shared" si="81"/>
        <v>-9.4339811320566032</v>
      </c>
      <c r="M164" s="14">
        <v>8</v>
      </c>
      <c r="N164" s="4">
        <f t="shared" si="82"/>
        <v>-10</v>
      </c>
      <c r="O164" s="14">
        <v>8</v>
      </c>
      <c r="P164" s="4">
        <f t="shared" si="83"/>
        <v>-10.63014581273465</v>
      </c>
      <c r="Q164" s="14">
        <v>8</v>
      </c>
      <c r="R164" s="4">
        <f t="shared" si="84"/>
        <v>-11.313708498984761</v>
      </c>
      <c r="S164" s="14">
        <v>8</v>
      </c>
      <c r="T164" s="4">
        <f t="shared" si="85"/>
        <v>-12.041594578792296</v>
      </c>
      <c r="U164" s="14">
        <v>8</v>
      </c>
    </row>
    <row r="165" spans="4:21" x14ac:dyDescent="0.2">
      <c r="D165" s="4">
        <f t="shared" si="77"/>
        <v>-9.0553851381374173</v>
      </c>
      <c r="E165" s="14">
        <v>9</v>
      </c>
      <c r="F165" s="4">
        <f t="shared" si="78"/>
        <v>-9.2195444572928871</v>
      </c>
      <c r="G165" s="14">
        <v>9</v>
      </c>
      <c r="H165" s="4">
        <f t="shared" si="79"/>
        <v>-9.4868329805051381</v>
      </c>
      <c r="I165" s="14">
        <v>9</v>
      </c>
      <c r="J165" s="4">
        <f t="shared" si="80"/>
        <v>-9.8488578017961039</v>
      </c>
      <c r="K165" s="14">
        <v>9</v>
      </c>
      <c r="L165" s="4">
        <f t="shared" si="81"/>
        <v>-10.295630140987001</v>
      </c>
      <c r="M165" s="14">
        <v>9</v>
      </c>
      <c r="N165" s="4">
        <f t="shared" si="82"/>
        <v>-10.816653826391969</v>
      </c>
      <c r="O165" s="14">
        <v>9</v>
      </c>
      <c r="P165" s="4">
        <f t="shared" si="83"/>
        <v>-11.401754250991379</v>
      </c>
      <c r="Q165" s="14">
        <v>9</v>
      </c>
      <c r="R165" s="4">
        <f t="shared" si="84"/>
        <v>-12.041594578792296</v>
      </c>
      <c r="S165" s="14">
        <v>9</v>
      </c>
      <c r="T165" s="4">
        <f t="shared" si="85"/>
        <v>-12.727922061357855</v>
      </c>
      <c r="U165" s="14">
        <v>9</v>
      </c>
    </row>
    <row r="166" spans="4:21" x14ac:dyDescent="0.2">
      <c r="D166" s="6">
        <f t="shared" si="77"/>
        <v>-10.04987562112089</v>
      </c>
      <c r="E166" s="16">
        <v>10</v>
      </c>
      <c r="F166" s="6">
        <f t="shared" si="78"/>
        <v>-10.198039027185569</v>
      </c>
      <c r="G166" s="16">
        <v>10</v>
      </c>
      <c r="H166" s="6">
        <f t="shared" si="79"/>
        <v>-10.440306508910551</v>
      </c>
      <c r="I166" s="16">
        <v>10</v>
      </c>
      <c r="J166" s="6">
        <f t="shared" si="80"/>
        <v>-10.770329614269007</v>
      </c>
      <c r="K166" s="16">
        <v>10</v>
      </c>
      <c r="L166" s="6">
        <f t="shared" si="81"/>
        <v>-11.180339887498949</v>
      </c>
      <c r="M166" s="16">
        <v>10</v>
      </c>
      <c r="N166" s="6">
        <f t="shared" si="82"/>
        <v>-11.661903789690601</v>
      </c>
      <c r="O166" s="16">
        <v>10</v>
      </c>
      <c r="P166" s="6">
        <f t="shared" si="83"/>
        <v>-12.206555615733702</v>
      </c>
      <c r="Q166" s="16">
        <v>10</v>
      </c>
      <c r="R166" s="6">
        <f t="shared" si="84"/>
        <v>-12.806248474865697</v>
      </c>
      <c r="S166" s="16">
        <v>10</v>
      </c>
      <c r="T166" s="6">
        <f t="shared" si="85"/>
        <v>-13.45362404707371</v>
      </c>
      <c r="U166" s="16">
        <v>10</v>
      </c>
    </row>
  </sheetData>
  <sheetProtection sheet="1" objects="1" scenarios="1"/>
  <mergeCells count="23">
    <mergeCell ref="Q73:T73"/>
    <mergeCell ref="E58:F58"/>
    <mergeCell ref="C23:C24"/>
    <mergeCell ref="C25:C26"/>
    <mergeCell ref="E74:F74"/>
    <mergeCell ref="G74:H74"/>
    <mergeCell ref="Q58:T58"/>
    <mergeCell ref="E73:H73"/>
    <mergeCell ref="G2:W3"/>
    <mergeCell ref="G4:W5"/>
    <mergeCell ref="B16:B22"/>
    <mergeCell ref="B23:B29"/>
    <mergeCell ref="F48:I48"/>
    <mergeCell ref="C16:C17"/>
    <mergeCell ref="C18:C19"/>
    <mergeCell ref="G6:W10"/>
    <mergeCell ref="R48:S48"/>
    <mergeCell ref="B46:W46"/>
    <mergeCell ref="B32:F34"/>
    <mergeCell ref="B38:F40"/>
    <mergeCell ref="B35:F37"/>
    <mergeCell ref="B41:F44"/>
    <mergeCell ref="G22:G29"/>
  </mergeCells>
  <dataValidations count="1">
    <dataValidation type="list" allowBlank="1" showInputMessage="1" showErrorMessage="1" sqref="E14" xr:uid="{AE54F98E-831A-5A42-8A2D-C426C6A9ADFA}">
      <formula1>$Z$13:$Z$33</formula1>
    </dataValidation>
  </dataValidations>
  <hyperlinks>
    <hyperlink ref="F2" r:id="rId1" xr:uid="{612F5BE8-D840-B842-85E3-C27DD7A5F4DE}"/>
  </hyperlinks>
  <pageMargins left="0.7" right="0.7" top="0.75" bottom="0.75" header="0.3" footer="0.3"/>
  <pageSetup paperSize="9" orientation="portrait" horizontalDpi="0" verticalDpi="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10ECB-6FCE-AC44-BBD3-2C53BF7ABEFB}">
  <sheetPr codeName="Sheet2"/>
  <dimension ref="B2:V87"/>
  <sheetViews>
    <sheetView showGridLines="0" topLeftCell="A5" workbookViewId="0">
      <selection activeCell="B6" sqref="B6"/>
    </sheetView>
  </sheetViews>
  <sheetFormatPr baseColWidth="10" defaultRowHeight="16" x14ac:dyDescent="0.2"/>
  <sheetData>
    <row r="2" spans="2:18" ht="19" x14ac:dyDescent="0.25">
      <c r="B2" s="73" t="s">
        <v>48</v>
      </c>
      <c r="C2" s="74"/>
      <c r="D2" s="74"/>
      <c r="E2" s="74"/>
      <c r="F2" s="74"/>
      <c r="G2" s="74"/>
      <c r="H2" s="74"/>
      <c r="I2" s="74"/>
      <c r="J2" s="74"/>
      <c r="K2" s="74"/>
      <c r="L2" s="74"/>
      <c r="M2" s="74"/>
      <c r="N2" s="74"/>
      <c r="O2" s="74"/>
      <c r="P2" s="74"/>
      <c r="Q2" s="74"/>
      <c r="R2" s="75"/>
    </row>
    <row r="3" spans="2:18" ht="19" x14ac:dyDescent="0.25">
      <c r="B3" s="76"/>
      <c r="C3" s="71"/>
      <c r="D3" s="71"/>
      <c r="E3" s="71"/>
      <c r="F3" s="71"/>
      <c r="G3" s="71"/>
      <c r="H3" s="71"/>
      <c r="I3" s="71"/>
      <c r="J3" s="71"/>
      <c r="K3" s="71"/>
      <c r="L3" s="71"/>
      <c r="M3" s="71"/>
      <c r="N3" s="71"/>
      <c r="O3" s="71"/>
      <c r="P3" s="71"/>
      <c r="Q3" s="71"/>
      <c r="R3" s="77"/>
    </row>
    <row r="4" spans="2:18" ht="48" customHeight="1" x14ac:dyDescent="0.2">
      <c r="B4" s="162" t="s">
        <v>64</v>
      </c>
      <c r="C4" s="163"/>
      <c r="D4" s="163"/>
      <c r="E4" s="163"/>
      <c r="F4" s="163"/>
      <c r="G4" s="163"/>
      <c r="H4" s="163"/>
      <c r="I4" s="163"/>
      <c r="J4" s="163"/>
      <c r="K4" s="163"/>
      <c r="L4" s="163"/>
      <c r="M4" s="163"/>
      <c r="N4" s="163"/>
      <c r="O4" s="163"/>
      <c r="P4" s="163"/>
      <c r="Q4" s="163"/>
      <c r="R4" s="164"/>
    </row>
    <row r="5" spans="2:18" ht="19" x14ac:dyDescent="0.25">
      <c r="B5" s="76"/>
      <c r="C5" s="71"/>
      <c r="D5" s="71"/>
      <c r="E5" s="71"/>
      <c r="F5" s="71"/>
      <c r="G5" s="71"/>
      <c r="H5" s="71"/>
      <c r="I5" s="71"/>
      <c r="J5" s="71"/>
      <c r="K5" s="71"/>
      <c r="L5" s="71"/>
      <c r="M5" s="71"/>
      <c r="N5" s="71"/>
      <c r="O5" s="71"/>
      <c r="P5" s="71"/>
      <c r="Q5" s="71"/>
      <c r="R5" s="77"/>
    </row>
    <row r="6" spans="2:18" ht="19" x14ac:dyDescent="0.25">
      <c r="B6" s="80" t="s">
        <v>77</v>
      </c>
      <c r="C6" s="71"/>
      <c r="D6" s="71"/>
      <c r="E6" s="71"/>
      <c r="F6" s="71"/>
      <c r="G6" s="71"/>
      <c r="H6" s="71"/>
      <c r="I6" s="71"/>
      <c r="J6" s="71"/>
      <c r="K6" s="71"/>
      <c r="L6" s="71"/>
      <c r="M6" s="71"/>
      <c r="N6" s="71"/>
      <c r="O6" s="71"/>
      <c r="P6" s="71"/>
      <c r="Q6" s="71"/>
      <c r="R6" s="77"/>
    </row>
    <row r="7" spans="2:18" ht="19" x14ac:dyDescent="0.25">
      <c r="B7" s="76"/>
      <c r="C7" s="71"/>
      <c r="D7" s="71"/>
      <c r="E7" s="71"/>
      <c r="F7" s="71"/>
      <c r="G7" s="71"/>
      <c r="H7" s="71"/>
      <c r="I7" s="71"/>
      <c r="J7" s="71"/>
      <c r="K7" s="71"/>
      <c r="L7" s="71"/>
      <c r="M7" s="71"/>
      <c r="N7" s="71"/>
      <c r="O7" s="71"/>
      <c r="P7" s="71"/>
      <c r="Q7" s="71"/>
      <c r="R7" s="77"/>
    </row>
    <row r="8" spans="2:18" ht="64" customHeight="1" x14ac:dyDescent="0.2">
      <c r="B8" s="162" t="s">
        <v>65</v>
      </c>
      <c r="C8" s="163"/>
      <c r="D8" s="163"/>
      <c r="E8" s="163"/>
      <c r="F8" s="163"/>
      <c r="G8" s="163"/>
      <c r="H8" s="163"/>
      <c r="I8" s="163"/>
      <c r="J8" s="163"/>
      <c r="K8" s="163"/>
      <c r="L8" s="163"/>
      <c r="M8" s="163"/>
      <c r="N8" s="163"/>
      <c r="O8" s="163"/>
      <c r="P8" s="163"/>
      <c r="Q8" s="163"/>
      <c r="R8" s="164"/>
    </row>
    <row r="9" spans="2:18" ht="19" x14ac:dyDescent="0.25">
      <c r="B9" s="78"/>
      <c r="C9" s="71"/>
      <c r="D9" s="71"/>
      <c r="E9" s="71"/>
      <c r="F9" s="71"/>
      <c r="G9" s="71"/>
      <c r="H9" s="71"/>
      <c r="I9" s="71"/>
      <c r="J9" s="71"/>
      <c r="K9" s="71"/>
      <c r="L9" s="71"/>
      <c r="M9" s="71"/>
      <c r="N9" s="71"/>
      <c r="O9" s="71"/>
      <c r="P9" s="71"/>
      <c r="Q9" s="71"/>
      <c r="R9" s="77"/>
    </row>
    <row r="10" spans="2:18" ht="19" x14ac:dyDescent="0.25">
      <c r="B10" s="78"/>
      <c r="C10" s="71"/>
      <c r="D10" s="71"/>
      <c r="E10" s="71"/>
      <c r="F10" s="71"/>
      <c r="G10" s="71"/>
      <c r="H10" s="71"/>
      <c r="I10" s="71"/>
      <c r="J10" s="71"/>
      <c r="K10" s="71"/>
      <c r="L10" s="71"/>
      <c r="M10" s="71"/>
      <c r="N10" s="71"/>
      <c r="O10" s="71"/>
      <c r="P10" s="71"/>
      <c r="Q10" s="71"/>
      <c r="R10" s="77"/>
    </row>
    <row r="11" spans="2:18" ht="19" x14ac:dyDescent="0.25">
      <c r="B11" s="76"/>
      <c r="C11" s="71"/>
      <c r="D11" s="71"/>
      <c r="E11" s="71"/>
      <c r="F11" s="71"/>
      <c r="G11" s="71"/>
      <c r="H11" s="71"/>
      <c r="I11" s="71"/>
      <c r="J11" s="71"/>
      <c r="K11" s="71"/>
      <c r="L11" s="71"/>
      <c r="M11" s="71"/>
      <c r="N11" s="71"/>
      <c r="O11" s="71"/>
      <c r="P11" s="71"/>
      <c r="Q11" s="71"/>
      <c r="R11" s="77"/>
    </row>
    <row r="12" spans="2:18" ht="19" x14ac:dyDescent="0.25">
      <c r="B12" s="76"/>
      <c r="C12" s="71"/>
      <c r="D12" s="71"/>
      <c r="E12" s="71"/>
      <c r="F12" s="71"/>
      <c r="G12" s="71"/>
      <c r="H12" s="71"/>
      <c r="I12" s="71"/>
      <c r="J12" s="71"/>
      <c r="K12" s="71"/>
      <c r="L12" s="71"/>
      <c r="M12" s="71"/>
      <c r="N12" s="71"/>
      <c r="O12" s="71"/>
      <c r="P12" s="71"/>
      <c r="Q12" s="71"/>
      <c r="R12" s="77"/>
    </row>
    <row r="13" spans="2:18" ht="19" x14ac:dyDescent="0.25">
      <c r="B13" s="76"/>
      <c r="C13" s="71"/>
      <c r="D13" s="71"/>
      <c r="E13" s="71"/>
      <c r="F13" s="71"/>
      <c r="G13" s="71"/>
      <c r="H13" s="71"/>
      <c r="I13" s="71"/>
      <c r="J13" s="71"/>
      <c r="K13" s="71"/>
      <c r="L13" s="71"/>
      <c r="M13" s="71"/>
      <c r="N13" s="71"/>
      <c r="O13" s="71"/>
      <c r="P13" s="71"/>
      <c r="Q13" s="71"/>
      <c r="R13" s="77"/>
    </row>
    <row r="14" spans="2:18" ht="19" x14ac:dyDescent="0.25">
      <c r="B14" s="76"/>
      <c r="C14" s="71"/>
      <c r="D14" s="71"/>
      <c r="E14" s="71"/>
      <c r="F14" s="71"/>
      <c r="G14" s="71"/>
      <c r="H14" s="71"/>
      <c r="I14" s="71"/>
      <c r="J14" s="71"/>
      <c r="K14" s="71"/>
      <c r="L14" s="71"/>
      <c r="M14" s="71"/>
      <c r="N14" s="71"/>
      <c r="O14" s="71"/>
      <c r="P14" s="71"/>
      <c r="Q14" s="71"/>
      <c r="R14" s="77"/>
    </row>
    <row r="15" spans="2:18" ht="19" x14ac:dyDescent="0.25">
      <c r="B15" s="76"/>
      <c r="C15" s="71"/>
      <c r="D15" s="71"/>
      <c r="E15" s="71"/>
      <c r="F15" s="71"/>
      <c r="G15" s="71"/>
      <c r="H15" s="71"/>
      <c r="I15" s="71"/>
      <c r="J15" s="71"/>
      <c r="K15" s="71"/>
      <c r="L15" s="71"/>
      <c r="M15" s="71"/>
      <c r="N15" s="71"/>
      <c r="O15" s="71"/>
      <c r="P15" s="71"/>
      <c r="Q15" s="71"/>
      <c r="R15" s="77"/>
    </row>
    <row r="16" spans="2:18" ht="19" x14ac:dyDescent="0.25">
      <c r="B16" s="76"/>
      <c r="C16" s="71"/>
      <c r="D16" s="71"/>
      <c r="E16" s="71"/>
      <c r="F16" s="71"/>
      <c r="G16" s="71"/>
      <c r="H16" s="71"/>
      <c r="I16" s="71"/>
      <c r="J16" s="71"/>
      <c r="K16" s="71"/>
      <c r="L16" s="71"/>
      <c r="M16" s="71"/>
      <c r="N16" s="71"/>
      <c r="O16" s="71"/>
      <c r="P16" s="71"/>
      <c r="Q16" s="71"/>
      <c r="R16" s="77"/>
    </row>
    <row r="17" spans="2:18" ht="19" x14ac:dyDescent="0.25">
      <c r="B17" s="76"/>
      <c r="C17" s="71"/>
      <c r="D17" s="71"/>
      <c r="E17" s="71"/>
      <c r="F17" s="71"/>
      <c r="G17" s="71"/>
      <c r="H17" s="71"/>
      <c r="I17" s="71"/>
      <c r="J17" s="71"/>
      <c r="K17" s="71"/>
      <c r="L17" s="71"/>
      <c r="M17" s="71"/>
      <c r="N17" s="71"/>
      <c r="O17" s="71"/>
      <c r="P17" s="71"/>
      <c r="Q17" s="71"/>
      <c r="R17" s="77"/>
    </row>
    <row r="18" spans="2:18" ht="19" x14ac:dyDescent="0.25">
      <c r="B18" s="76"/>
      <c r="C18" s="71"/>
      <c r="D18" s="71"/>
      <c r="E18" s="71"/>
      <c r="F18" s="71"/>
      <c r="G18" s="71"/>
      <c r="H18" s="71"/>
      <c r="I18" s="71"/>
      <c r="J18" s="71"/>
      <c r="K18" s="71"/>
      <c r="L18" s="71"/>
      <c r="M18" s="71"/>
      <c r="N18" s="71"/>
      <c r="O18" s="71"/>
      <c r="P18" s="71"/>
      <c r="Q18" s="71"/>
      <c r="R18" s="77"/>
    </row>
    <row r="19" spans="2:18" ht="19" x14ac:dyDescent="0.25">
      <c r="B19" s="76"/>
      <c r="C19" s="71"/>
      <c r="D19" s="71"/>
      <c r="E19" s="71"/>
      <c r="F19" s="71"/>
      <c r="G19" s="71"/>
      <c r="H19" s="71"/>
      <c r="I19" s="71"/>
      <c r="J19" s="71"/>
      <c r="K19" s="71"/>
      <c r="L19" s="71"/>
      <c r="M19" s="71"/>
      <c r="N19" s="71"/>
      <c r="O19" s="71"/>
      <c r="P19" s="71"/>
      <c r="Q19" s="71"/>
      <c r="R19" s="77"/>
    </row>
    <row r="20" spans="2:18" ht="19" x14ac:dyDescent="0.25">
      <c r="B20" s="76"/>
      <c r="C20" s="71"/>
      <c r="D20" s="71"/>
      <c r="E20" s="71"/>
      <c r="F20" s="71"/>
      <c r="G20" s="71"/>
      <c r="H20" s="71"/>
      <c r="I20" s="71"/>
      <c r="J20" s="71"/>
      <c r="K20" s="71"/>
      <c r="L20" s="71"/>
      <c r="M20" s="71"/>
      <c r="N20" s="71"/>
      <c r="O20" s="71"/>
      <c r="P20" s="71"/>
      <c r="Q20" s="71"/>
      <c r="R20" s="77"/>
    </row>
    <row r="21" spans="2:18" ht="19" x14ac:dyDescent="0.25">
      <c r="B21" s="76"/>
      <c r="C21" s="71"/>
      <c r="D21" s="71"/>
      <c r="E21" s="71"/>
      <c r="F21" s="71"/>
      <c r="G21" s="71"/>
      <c r="H21" s="71"/>
      <c r="I21" s="71"/>
      <c r="J21" s="71"/>
      <c r="K21" s="71"/>
      <c r="L21" s="71"/>
      <c r="M21" s="71"/>
      <c r="N21" s="71"/>
      <c r="O21" s="71"/>
      <c r="P21" s="71"/>
      <c r="Q21" s="71"/>
      <c r="R21" s="77"/>
    </row>
    <row r="22" spans="2:18" ht="19" x14ac:dyDescent="0.25">
      <c r="B22" s="76"/>
      <c r="C22" s="71"/>
      <c r="D22" s="71"/>
      <c r="E22" s="71"/>
      <c r="F22" s="71"/>
      <c r="G22" s="71"/>
      <c r="H22" s="71"/>
      <c r="I22" s="71"/>
      <c r="J22" s="71"/>
      <c r="K22" s="71"/>
      <c r="L22" s="71"/>
      <c r="M22" s="71"/>
      <c r="N22" s="71"/>
      <c r="O22" s="71"/>
      <c r="P22" s="71"/>
      <c r="Q22" s="71"/>
      <c r="R22" s="77"/>
    </row>
    <row r="23" spans="2:18" ht="19" x14ac:dyDescent="0.25">
      <c r="B23" s="76"/>
      <c r="C23" s="71"/>
      <c r="D23" s="71"/>
      <c r="E23" s="71"/>
      <c r="F23" s="71"/>
      <c r="G23" s="71"/>
      <c r="H23" s="71"/>
      <c r="I23" s="71"/>
      <c r="J23" s="71"/>
      <c r="K23" s="71"/>
      <c r="L23" s="71"/>
      <c r="M23" s="71"/>
      <c r="N23" s="71"/>
      <c r="O23" s="71"/>
      <c r="P23" s="71"/>
      <c r="Q23" s="71"/>
      <c r="R23" s="77"/>
    </row>
    <row r="24" spans="2:18" ht="19" x14ac:dyDescent="0.25">
      <c r="B24" s="76"/>
      <c r="C24" s="71"/>
      <c r="D24" s="71"/>
      <c r="E24" s="71"/>
      <c r="F24" s="71"/>
      <c r="G24" s="71"/>
      <c r="H24" s="71"/>
      <c r="I24" s="71"/>
      <c r="J24" s="71"/>
      <c r="K24" s="71"/>
      <c r="L24" s="71"/>
      <c r="M24" s="71"/>
      <c r="N24" s="71"/>
      <c r="O24" s="71"/>
      <c r="P24" s="71"/>
      <c r="Q24" s="71"/>
      <c r="R24" s="77"/>
    </row>
    <row r="25" spans="2:18" ht="19" x14ac:dyDescent="0.25">
      <c r="B25" s="76"/>
      <c r="C25" s="71"/>
      <c r="D25" s="71"/>
      <c r="E25" s="71"/>
      <c r="F25" s="71"/>
      <c r="G25" s="71"/>
      <c r="H25" s="71"/>
      <c r="I25" s="71"/>
      <c r="J25" s="71"/>
      <c r="K25" s="71"/>
      <c r="L25" s="71"/>
      <c r="M25" s="71"/>
      <c r="N25" s="71"/>
      <c r="O25" s="71"/>
      <c r="P25" s="71"/>
      <c r="Q25" s="71"/>
      <c r="R25" s="77"/>
    </row>
    <row r="26" spans="2:18" ht="19" x14ac:dyDescent="0.25">
      <c r="B26" s="76"/>
      <c r="C26" s="71"/>
      <c r="D26" s="71"/>
      <c r="E26" s="71"/>
      <c r="F26" s="71"/>
      <c r="G26" s="71"/>
      <c r="H26" s="71"/>
      <c r="I26" s="71"/>
      <c r="J26" s="71"/>
      <c r="K26" s="71"/>
      <c r="L26" s="71"/>
      <c r="M26" s="71"/>
      <c r="N26" s="71"/>
      <c r="O26" s="71"/>
      <c r="P26" s="71"/>
      <c r="Q26" s="71"/>
      <c r="R26" s="77"/>
    </row>
    <row r="27" spans="2:18" ht="19" x14ac:dyDescent="0.25">
      <c r="B27" s="76"/>
      <c r="C27" s="71"/>
      <c r="D27" s="71"/>
      <c r="E27" s="71"/>
      <c r="F27" s="71"/>
      <c r="G27" s="71"/>
      <c r="H27" s="71"/>
      <c r="I27" s="71"/>
      <c r="J27" s="71"/>
      <c r="K27" s="71"/>
      <c r="L27" s="71"/>
      <c r="M27" s="71"/>
      <c r="N27" s="71"/>
      <c r="O27" s="71"/>
      <c r="P27" s="71"/>
      <c r="Q27" s="71"/>
      <c r="R27" s="77"/>
    </row>
    <row r="28" spans="2:18" ht="19" x14ac:dyDescent="0.25">
      <c r="B28" s="76"/>
      <c r="C28" s="71"/>
      <c r="D28" s="71"/>
      <c r="E28" s="71"/>
      <c r="F28" s="71"/>
      <c r="G28" s="71"/>
      <c r="H28" s="71"/>
      <c r="I28" s="71"/>
      <c r="J28" s="71"/>
      <c r="K28" s="71"/>
      <c r="L28" s="71"/>
      <c r="M28" s="71"/>
      <c r="N28" s="71"/>
      <c r="O28" s="71"/>
      <c r="P28" s="71"/>
      <c r="Q28" s="71"/>
      <c r="R28" s="77"/>
    </row>
    <row r="29" spans="2:18" ht="19" x14ac:dyDescent="0.25">
      <c r="B29" s="79"/>
      <c r="C29" s="71"/>
      <c r="D29" s="71"/>
      <c r="E29" s="71"/>
      <c r="F29" s="71"/>
      <c r="G29" s="71"/>
      <c r="H29" s="71"/>
      <c r="I29" s="71"/>
      <c r="J29" s="71"/>
      <c r="K29" s="71"/>
      <c r="L29" s="71"/>
      <c r="M29" s="71"/>
      <c r="N29" s="71"/>
      <c r="O29" s="71"/>
      <c r="P29" s="71"/>
      <c r="Q29" s="71"/>
      <c r="R29" s="77"/>
    </row>
    <row r="30" spans="2:18" ht="19" x14ac:dyDescent="0.25">
      <c r="B30" s="76"/>
      <c r="C30" s="71"/>
      <c r="D30" s="71"/>
      <c r="E30" s="71"/>
      <c r="F30" s="71"/>
      <c r="G30" s="71"/>
      <c r="H30" s="71"/>
      <c r="I30" s="71"/>
      <c r="J30" s="71"/>
      <c r="K30" s="71"/>
      <c r="L30" s="71"/>
      <c r="M30" s="71"/>
      <c r="N30" s="71"/>
      <c r="O30" s="71"/>
      <c r="P30" s="71"/>
      <c r="Q30" s="71"/>
      <c r="R30" s="77"/>
    </row>
    <row r="31" spans="2:18" ht="19" x14ac:dyDescent="0.25">
      <c r="B31" s="80" t="s">
        <v>52</v>
      </c>
      <c r="C31" s="71"/>
      <c r="D31" s="71"/>
      <c r="E31" s="71"/>
      <c r="F31" s="71"/>
      <c r="G31" s="71"/>
      <c r="H31" s="71"/>
      <c r="I31" s="71"/>
      <c r="J31" s="71"/>
      <c r="K31" s="71"/>
      <c r="L31" s="71"/>
      <c r="M31" s="71"/>
      <c r="N31" s="71"/>
      <c r="O31" s="71"/>
      <c r="P31" s="71"/>
      <c r="Q31" s="71"/>
      <c r="R31" s="77"/>
    </row>
    <row r="32" spans="2:18" ht="19" x14ac:dyDescent="0.25">
      <c r="B32" s="76"/>
      <c r="C32" s="71"/>
      <c r="D32" s="71"/>
      <c r="E32" s="71"/>
      <c r="F32" s="71"/>
      <c r="G32" s="71"/>
      <c r="H32" s="71"/>
      <c r="I32" s="71"/>
      <c r="J32" s="71"/>
      <c r="K32" s="71"/>
      <c r="L32" s="71"/>
      <c r="M32" s="71"/>
      <c r="N32" s="71"/>
      <c r="O32" s="71"/>
      <c r="P32" s="71"/>
      <c r="Q32" s="71"/>
      <c r="R32" s="77"/>
    </row>
    <row r="33" spans="2:22" ht="64" customHeight="1" x14ac:dyDescent="0.2">
      <c r="B33" s="144" t="s">
        <v>51</v>
      </c>
      <c r="C33" s="145"/>
      <c r="D33" s="145"/>
      <c r="E33" s="145"/>
      <c r="F33" s="145"/>
      <c r="G33" s="145"/>
      <c r="H33" s="145"/>
      <c r="I33" s="145"/>
      <c r="J33" s="145"/>
      <c r="K33" s="145"/>
      <c r="L33" s="145"/>
      <c r="M33" s="145"/>
      <c r="N33" s="145"/>
      <c r="O33" s="145"/>
      <c r="P33" s="145"/>
      <c r="Q33" s="145"/>
      <c r="R33" s="146"/>
    </row>
    <row r="34" spans="2:22" ht="19" x14ac:dyDescent="0.25">
      <c r="B34" s="76"/>
      <c r="C34" s="71"/>
      <c r="D34" s="71"/>
      <c r="E34" s="71"/>
      <c r="F34" s="71"/>
      <c r="G34" s="71"/>
      <c r="H34" s="71"/>
      <c r="I34" s="71"/>
      <c r="J34" s="71"/>
      <c r="K34" s="71"/>
      <c r="L34" s="71"/>
      <c r="M34" s="71"/>
      <c r="N34" s="71"/>
      <c r="O34" s="71"/>
      <c r="P34" s="71"/>
      <c r="Q34" s="71"/>
      <c r="R34" s="77"/>
    </row>
    <row r="35" spans="2:22" ht="64" customHeight="1" x14ac:dyDescent="0.2">
      <c r="B35" s="144" t="s">
        <v>54</v>
      </c>
      <c r="C35" s="145"/>
      <c r="D35" s="145"/>
      <c r="E35" s="145"/>
      <c r="F35" s="145"/>
      <c r="G35" s="145"/>
      <c r="H35" s="145"/>
      <c r="I35" s="145"/>
      <c r="J35" s="145"/>
      <c r="K35" s="145"/>
      <c r="L35" s="145"/>
      <c r="M35" s="145"/>
      <c r="N35" s="145"/>
      <c r="O35" s="145"/>
      <c r="P35" s="145"/>
      <c r="Q35" s="145"/>
      <c r="R35" s="146"/>
    </row>
    <row r="36" spans="2:22" ht="19" x14ac:dyDescent="0.25">
      <c r="B36" s="76"/>
      <c r="C36" s="71"/>
      <c r="D36" s="71"/>
      <c r="E36" s="71"/>
      <c r="F36" s="71"/>
      <c r="G36" s="71"/>
      <c r="H36" s="71"/>
      <c r="I36" s="71"/>
      <c r="J36" s="71"/>
      <c r="K36" s="71"/>
      <c r="L36" s="71"/>
      <c r="M36" s="71"/>
      <c r="N36" s="71"/>
      <c r="O36" s="71"/>
      <c r="P36" s="71"/>
      <c r="Q36" s="71"/>
      <c r="R36" s="77"/>
    </row>
    <row r="37" spans="2:22" ht="64" customHeight="1" x14ac:dyDescent="0.2">
      <c r="B37" s="144" t="s">
        <v>59</v>
      </c>
      <c r="C37" s="145"/>
      <c r="D37" s="145"/>
      <c r="E37" s="145"/>
      <c r="F37" s="145"/>
      <c r="G37" s="145"/>
      <c r="H37" s="145"/>
      <c r="I37" s="145"/>
      <c r="J37" s="145"/>
      <c r="K37" s="145"/>
      <c r="L37" s="145"/>
      <c r="M37" s="145"/>
      <c r="N37" s="145"/>
      <c r="O37" s="145"/>
      <c r="P37" s="145"/>
      <c r="Q37" s="145"/>
      <c r="R37" s="146"/>
    </row>
    <row r="38" spans="2:22" ht="19" x14ac:dyDescent="0.25">
      <c r="B38" s="76"/>
      <c r="C38" s="71"/>
      <c r="D38" s="71"/>
      <c r="E38" s="71"/>
      <c r="F38" s="71"/>
      <c r="G38" s="71"/>
      <c r="H38" s="71"/>
      <c r="I38" s="71"/>
      <c r="J38" s="71"/>
      <c r="K38" s="71"/>
      <c r="L38" s="71"/>
      <c r="M38" s="71"/>
      <c r="N38" s="71"/>
      <c r="O38" s="71"/>
      <c r="P38" s="71"/>
      <c r="Q38" s="71"/>
      <c r="R38" s="77"/>
    </row>
    <row r="39" spans="2:22" ht="19" x14ac:dyDescent="0.25">
      <c r="B39" s="80" t="s">
        <v>53</v>
      </c>
      <c r="C39" s="71"/>
      <c r="D39" s="71"/>
      <c r="E39" s="71"/>
      <c r="F39" s="71"/>
      <c r="G39" s="71"/>
      <c r="H39" s="71"/>
      <c r="I39" s="71"/>
      <c r="J39" s="71"/>
      <c r="K39" s="71"/>
      <c r="L39" s="71"/>
      <c r="M39" s="71"/>
      <c r="N39" s="71"/>
      <c r="O39" s="71"/>
      <c r="P39" s="71"/>
      <c r="Q39" s="71"/>
      <c r="R39" s="77"/>
    </row>
    <row r="40" spans="2:22" ht="19" x14ac:dyDescent="0.25">
      <c r="B40" s="76"/>
      <c r="C40" s="71"/>
      <c r="D40" s="71"/>
      <c r="E40" s="71"/>
      <c r="F40" s="71"/>
      <c r="G40" s="71"/>
      <c r="H40" s="71"/>
      <c r="I40" s="71"/>
      <c r="J40" s="71"/>
      <c r="K40" s="71"/>
      <c r="L40" s="71"/>
      <c r="M40" s="71"/>
      <c r="N40" s="71"/>
      <c r="O40" s="71"/>
      <c r="P40" s="71"/>
      <c r="Q40" s="71"/>
      <c r="R40" s="77"/>
    </row>
    <row r="41" spans="2:22" ht="16" customHeight="1" x14ac:dyDescent="0.2">
      <c r="B41" s="144" t="s">
        <v>58</v>
      </c>
      <c r="C41" s="145"/>
      <c r="D41" s="145"/>
      <c r="E41" s="145"/>
      <c r="F41" s="145"/>
      <c r="G41" s="145"/>
      <c r="H41" s="145"/>
      <c r="I41" s="145"/>
      <c r="J41" s="145"/>
      <c r="K41" s="145"/>
      <c r="L41" s="145"/>
      <c r="M41" s="145"/>
      <c r="N41" s="145"/>
      <c r="O41" s="145"/>
      <c r="P41" s="145"/>
      <c r="Q41" s="145"/>
      <c r="R41" s="146"/>
    </row>
    <row r="42" spans="2:22" ht="48" customHeight="1" x14ac:dyDescent="0.2">
      <c r="B42" s="144" t="s">
        <v>55</v>
      </c>
      <c r="C42" s="145"/>
      <c r="D42" s="145"/>
      <c r="E42" s="145"/>
      <c r="F42" s="145"/>
      <c r="G42" s="145"/>
      <c r="H42" s="145"/>
      <c r="I42" s="145"/>
      <c r="J42" s="145"/>
      <c r="K42" s="145"/>
      <c r="L42" s="145"/>
      <c r="M42" s="145"/>
      <c r="N42" s="145"/>
      <c r="O42" s="145"/>
      <c r="P42" s="145"/>
      <c r="Q42" s="145"/>
      <c r="R42" s="146"/>
    </row>
    <row r="43" spans="2:22" ht="19" x14ac:dyDescent="0.25">
      <c r="B43" s="78"/>
      <c r="C43" s="71"/>
      <c r="D43" s="71"/>
      <c r="E43" s="71"/>
      <c r="F43" s="71"/>
      <c r="G43" s="71"/>
      <c r="H43" s="71"/>
      <c r="I43" s="71"/>
      <c r="J43" s="71"/>
      <c r="K43" s="71"/>
      <c r="L43" s="71"/>
      <c r="M43" s="71"/>
      <c r="N43" s="71"/>
      <c r="O43" s="71"/>
      <c r="P43" s="71"/>
      <c r="Q43" s="71"/>
      <c r="R43" s="77"/>
    </row>
    <row r="44" spans="2:22" ht="19" x14ac:dyDescent="0.25">
      <c r="B44" s="78"/>
      <c r="C44" s="71"/>
      <c r="D44" s="71"/>
      <c r="E44" s="71"/>
      <c r="F44" s="71"/>
      <c r="G44" s="71"/>
      <c r="H44" s="71"/>
      <c r="I44" s="71"/>
      <c r="J44" s="71"/>
      <c r="K44" s="71"/>
      <c r="L44" s="71"/>
      <c r="M44" s="71"/>
      <c r="N44" s="71"/>
      <c r="O44" s="71"/>
      <c r="P44" s="71"/>
      <c r="Q44" s="71"/>
      <c r="R44" s="77"/>
      <c r="V44" s="87"/>
    </row>
    <row r="45" spans="2:22" ht="19" x14ac:dyDescent="0.25">
      <c r="B45" s="76"/>
      <c r="C45" s="71"/>
      <c r="D45" s="71"/>
      <c r="E45" s="71"/>
      <c r="F45" s="71"/>
      <c r="G45" s="71"/>
      <c r="H45" s="71"/>
      <c r="I45" s="71"/>
      <c r="J45" s="71"/>
      <c r="K45" s="71"/>
      <c r="L45" s="71"/>
      <c r="M45" s="71"/>
      <c r="N45" s="71"/>
      <c r="O45" s="71"/>
      <c r="P45" s="71"/>
      <c r="Q45" s="71"/>
      <c r="R45" s="77"/>
      <c r="V45" s="87"/>
    </row>
    <row r="46" spans="2:22" ht="19" x14ac:dyDescent="0.25">
      <c r="B46" s="76"/>
      <c r="C46" s="71"/>
      <c r="D46" s="71"/>
      <c r="E46" s="71"/>
      <c r="F46" s="71"/>
      <c r="G46" s="71"/>
      <c r="H46" s="71"/>
      <c r="I46" s="71"/>
      <c r="J46" s="71"/>
      <c r="K46" s="71"/>
      <c r="L46" s="71"/>
      <c r="M46" s="71"/>
      <c r="N46" s="150" t="s">
        <v>67</v>
      </c>
      <c r="O46" s="151"/>
      <c r="P46" s="151"/>
      <c r="Q46" s="152"/>
      <c r="R46" s="86"/>
      <c r="S46" s="85"/>
      <c r="T46" s="85"/>
      <c r="U46" s="85"/>
      <c r="V46" s="87"/>
    </row>
    <row r="47" spans="2:22" ht="19" x14ac:dyDescent="0.25">
      <c r="B47" s="76"/>
      <c r="C47" s="71"/>
      <c r="D47" s="71"/>
      <c r="E47" s="71"/>
      <c r="F47" s="71"/>
      <c r="G47" s="71"/>
      <c r="H47" s="71"/>
      <c r="I47" s="71"/>
      <c r="J47" s="71"/>
      <c r="K47" s="71"/>
      <c r="L47" s="71"/>
      <c r="M47" s="71"/>
      <c r="N47" s="153"/>
      <c r="O47" s="154"/>
      <c r="P47" s="154"/>
      <c r="Q47" s="155"/>
      <c r="R47" s="86"/>
      <c r="S47" s="85"/>
      <c r="T47" s="85"/>
      <c r="U47" s="85"/>
      <c r="V47" s="87"/>
    </row>
    <row r="48" spans="2:22" ht="19" x14ac:dyDescent="0.25">
      <c r="B48" s="76"/>
      <c r="C48" s="71"/>
      <c r="D48" s="71"/>
      <c r="E48" s="71"/>
      <c r="F48" s="71"/>
      <c r="G48" s="71"/>
      <c r="H48" s="71"/>
      <c r="I48" s="71"/>
      <c r="J48" s="71"/>
      <c r="K48" s="71"/>
      <c r="L48" s="71"/>
      <c r="M48" s="71"/>
      <c r="N48" s="153"/>
      <c r="O48" s="154"/>
      <c r="P48" s="154"/>
      <c r="Q48" s="155"/>
      <c r="R48" s="86"/>
      <c r="S48" s="85"/>
      <c r="T48" s="85"/>
      <c r="U48" s="85"/>
      <c r="V48" s="87"/>
    </row>
    <row r="49" spans="2:22" ht="19" x14ac:dyDescent="0.25">
      <c r="B49" s="76"/>
      <c r="C49" s="71"/>
      <c r="D49" s="71"/>
      <c r="E49" s="71"/>
      <c r="F49" s="71"/>
      <c r="G49" s="71"/>
      <c r="H49" s="71"/>
      <c r="I49" s="71"/>
      <c r="J49" s="71"/>
      <c r="K49" s="71"/>
      <c r="L49" s="71"/>
      <c r="M49" s="71"/>
      <c r="N49" s="153"/>
      <c r="O49" s="154"/>
      <c r="P49" s="154"/>
      <c r="Q49" s="155"/>
      <c r="R49" s="86"/>
      <c r="S49" s="85"/>
      <c r="T49" s="85"/>
      <c r="U49" s="85"/>
      <c r="V49" s="87"/>
    </row>
    <row r="50" spans="2:22" ht="19" x14ac:dyDescent="0.25">
      <c r="B50" s="76"/>
      <c r="C50" s="71"/>
      <c r="D50" s="71"/>
      <c r="E50" s="71"/>
      <c r="F50" s="71"/>
      <c r="G50" s="71"/>
      <c r="H50" s="71"/>
      <c r="I50" s="71"/>
      <c r="N50" s="156"/>
      <c r="O50" s="157"/>
      <c r="P50" s="157"/>
      <c r="Q50" s="158"/>
      <c r="R50" s="14"/>
      <c r="V50" s="87"/>
    </row>
    <row r="51" spans="2:22" ht="19" x14ac:dyDescent="0.25">
      <c r="B51" s="76"/>
      <c r="C51" s="71"/>
      <c r="D51" s="71"/>
      <c r="E51" s="71"/>
      <c r="F51" s="71"/>
      <c r="G51" s="71"/>
      <c r="H51" s="71"/>
      <c r="I51" s="71"/>
      <c r="R51" s="14"/>
      <c r="V51" s="87"/>
    </row>
    <row r="52" spans="2:22" ht="19" x14ac:dyDescent="0.25">
      <c r="B52" s="76"/>
      <c r="C52" s="71"/>
      <c r="D52" s="71"/>
      <c r="E52" s="71"/>
      <c r="F52" s="71"/>
      <c r="G52" s="71"/>
      <c r="H52" s="71"/>
      <c r="I52" s="71"/>
      <c r="R52" s="14"/>
      <c r="V52" s="87"/>
    </row>
    <row r="53" spans="2:22" ht="19" x14ac:dyDescent="0.25">
      <c r="B53" s="76"/>
      <c r="C53" s="71"/>
      <c r="D53" s="71"/>
      <c r="E53" s="71"/>
      <c r="F53" s="71"/>
      <c r="G53" s="71"/>
      <c r="H53" s="71"/>
      <c r="I53" s="71"/>
      <c r="R53" s="14"/>
      <c r="V53" s="87"/>
    </row>
    <row r="54" spans="2:22" ht="19" x14ac:dyDescent="0.25">
      <c r="B54" s="76"/>
      <c r="C54" s="71"/>
      <c r="D54" s="71"/>
      <c r="E54" s="71"/>
      <c r="F54" s="71"/>
      <c r="G54" s="71"/>
      <c r="H54" s="71"/>
      <c r="I54" s="71"/>
      <c r="J54" s="71"/>
      <c r="K54" s="71"/>
      <c r="L54" s="71"/>
      <c r="M54" s="71"/>
      <c r="N54" s="71"/>
      <c r="O54" s="71"/>
      <c r="P54" s="71"/>
      <c r="Q54" s="71"/>
      <c r="R54" s="77"/>
      <c r="V54" s="87"/>
    </row>
    <row r="55" spans="2:22" ht="19" x14ac:dyDescent="0.25">
      <c r="B55" s="76"/>
      <c r="C55" s="71"/>
      <c r="D55" s="71"/>
      <c r="E55" s="71"/>
      <c r="F55" s="71"/>
      <c r="G55" s="71"/>
      <c r="H55" s="71"/>
      <c r="I55" s="71"/>
      <c r="J55" s="71"/>
      <c r="K55" s="71"/>
      <c r="L55" s="71"/>
      <c r="M55" s="71"/>
      <c r="N55" s="71"/>
      <c r="O55" s="71"/>
      <c r="P55" s="71"/>
      <c r="Q55" s="71"/>
      <c r="R55" s="77"/>
      <c r="V55" s="87"/>
    </row>
    <row r="56" spans="2:22" ht="19" x14ac:dyDescent="0.25">
      <c r="B56" s="76"/>
      <c r="C56" s="71"/>
      <c r="D56" s="71"/>
      <c r="E56" s="71"/>
      <c r="F56" s="71"/>
      <c r="G56" s="71"/>
      <c r="H56" s="71"/>
      <c r="I56" s="71"/>
      <c r="J56" s="71"/>
      <c r="K56" s="71"/>
      <c r="L56" s="71"/>
      <c r="M56" s="71"/>
      <c r="N56" s="71"/>
      <c r="O56" s="71"/>
      <c r="P56" s="71"/>
      <c r="Q56" s="71"/>
      <c r="R56" s="77"/>
    </row>
    <row r="57" spans="2:22" ht="19" x14ac:dyDescent="0.25">
      <c r="B57" s="76"/>
      <c r="C57" s="71"/>
      <c r="D57" s="71"/>
      <c r="E57" s="71"/>
      <c r="F57" s="71"/>
      <c r="G57" s="71"/>
      <c r="H57" s="71"/>
      <c r="I57" s="71"/>
      <c r="J57" s="71"/>
      <c r="K57" s="71"/>
      <c r="L57" s="71"/>
      <c r="M57" s="71"/>
      <c r="N57" s="71"/>
      <c r="O57" s="71"/>
      <c r="P57" s="71"/>
      <c r="Q57" s="71"/>
      <c r="R57" s="77"/>
    </row>
    <row r="58" spans="2:22" ht="19" x14ac:dyDescent="0.25">
      <c r="B58" s="76"/>
      <c r="C58" s="71"/>
      <c r="D58" s="71"/>
      <c r="E58" s="71"/>
      <c r="F58" s="71"/>
      <c r="G58" s="71"/>
      <c r="H58" s="71"/>
      <c r="I58" s="71"/>
      <c r="J58" s="71"/>
      <c r="K58" s="71"/>
      <c r="L58" s="71"/>
      <c r="M58" s="71"/>
      <c r="N58" s="71"/>
      <c r="O58" s="71"/>
      <c r="P58" s="71"/>
      <c r="Q58" s="71"/>
      <c r="R58" s="77"/>
    </row>
    <row r="59" spans="2:22" ht="19" x14ac:dyDescent="0.25">
      <c r="B59" s="76"/>
      <c r="C59" s="71"/>
      <c r="D59" s="71"/>
      <c r="E59" s="71"/>
      <c r="F59" s="71"/>
      <c r="G59" s="71"/>
      <c r="H59" s="71"/>
      <c r="I59" s="71"/>
      <c r="J59" s="71"/>
      <c r="K59" s="71"/>
      <c r="L59" s="71"/>
      <c r="M59" s="71"/>
      <c r="N59" s="71"/>
      <c r="O59" s="71"/>
      <c r="P59" s="71"/>
      <c r="Q59" s="71"/>
      <c r="R59" s="77"/>
    </row>
    <row r="60" spans="2:22" ht="19" x14ac:dyDescent="0.25">
      <c r="B60" s="76"/>
      <c r="C60" s="71"/>
      <c r="D60" s="71"/>
      <c r="E60" s="71"/>
      <c r="F60" s="71"/>
      <c r="G60" s="71"/>
      <c r="H60" s="71"/>
      <c r="I60" s="71"/>
      <c r="J60" s="71"/>
      <c r="K60" s="71"/>
      <c r="L60" s="71"/>
      <c r="M60" s="71"/>
      <c r="N60" s="71"/>
      <c r="O60" s="71"/>
      <c r="P60" s="71"/>
      <c r="Q60" s="71"/>
      <c r="R60" s="77"/>
    </row>
    <row r="61" spans="2:22" ht="19" x14ac:dyDescent="0.25">
      <c r="B61" s="76"/>
      <c r="C61" s="71"/>
      <c r="D61" s="71"/>
      <c r="E61" s="71"/>
      <c r="F61" s="71"/>
      <c r="G61" s="71"/>
      <c r="H61" s="71"/>
      <c r="I61" s="71"/>
      <c r="J61" s="71"/>
      <c r="K61" s="71"/>
      <c r="L61" s="71"/>
      <c r="M61" s="71"/>
      <c r="N61" s="71"/>
      <c r="O61" s="71"/>
      <c r="P61" s="71"/>
      <c r="Q61" s="71"/>
      <c r="R61" s="77"/>
    </row>
    <row r="62" spans="2:22" ht="19" x14ac:dyDescent="0.25">
      <c r="B62" s="76"/>
      <c r="C62" s="71"/>
      <c r="D62" s="71"/>
      <c r="E62" s="71"/>
      <c r="F62" s="71"/>
      <c r="G62" s="71"/>
      <c r="H62" s="71"/>
      <c r="I62" s="71"/>
      <c r="J62" s="71"/>
      <c r="K62" s="71"/>
      <c r="L62" s="71"/>
      <c r="M62" s="71"/>
      <c r="N62" s="71"/>
      <c r="O62" s="71"/>
      <c r="P62" s="71"/>
      <c r="Q62" s="71"/>
      <c r="R62" s="77"/>
    </row>
    <row r="63" spans="2:22" ht="19" x14ac:dyDescent="0.25">
      <c r="B63" s="76"/>
      <c r="C63" s="71"/>
      <c r="D63" s="71"/>
      <c r="E63" s="71"/>
      <c r="F63" s="71"/>
      <c r="G63" s="71"/>
      <c r="H63" s="71"/>
      <c r="I63" s="71"/>
      <c r="J63" s="71"/>
      <c r="K63" s="71"/>
      <c r="L63" s="71"/>
      <c r="M63" s="71"/>
      <c r="N63" s="71"/>
      <c r="O63" s="71"/>
      <c r="P63" s="71"/>
      <c r="Q63" s="71"/>
      <c r="R63" s="77"/>
    </row>
    <row r="64" spans="2:22" ht="19" x14ac:dyDescent="0.25">
      <c r="B64" s="76"/>
      <c r="C64" s="71"/>
      <c r="D64" s="71"/>
      <c r="E64" s="71"/>
      <c r="F64" s="71"/>
      <c r="G64" s="71"/>
      <c r="H64" s="71"/>
      <c r="I64" s="71"/>
      <c r="J64" s="71"/>
      <c r="K64" s="71"/>
      <c r="L64" s="71"/>
      <c r="M64" s="71"/>
      <c r="N64" s="71"/>
      <c r="O64" s="71"/>
      <c r="P64" s="71"/>
      <c r="Q64" s="71"/>
      <c r="R64" s="77"/>
    </row>
    <row r="65" spans="2:18" ht="19" x14ac:dyDescent="0.25">
      <c r="B65" s="76"/>
      <c r="C65" s="71"/>
      <c r="D65" s="71"/>
      <c r="E65" s="71"/>
      <c r="F65" s="71"/>
      <c r="G65" s="71"/>
      <c r="H65" s="71"/>
      <c r="I65" s="71"/>
      <c r="J65" s="71"/>
      <c r="K65" s="71"/>
      <c r="L65" s="71"/>
      <c r="M65" s="71"/>
      <c r="N65" s="71"/>
      <c r="O65" s="71"/>
      <c r="P65" s="71"/>
      <c r="Q65" s="71"/>
      <c r="R65" s="77"/>
    </row>
    <row r="66" spans="2:18" ht="19" x14ac:dyDescent="0.25">
      <c r="B66" s="76"/>
      <c r="C66" s="71"/>
      <c r="D66" s="71"/>
      <c r="E66" s="71"/>
      <c r="F66" s="71"/>
      <c r="G66" s="71"/>
      <c r="H66" s="71"/>
      <c r="I66" s="71"/>
      <c r="J66" s="71"/>
      <c r="K66" s="71"/>
      <c r="L66" s="71"/>
      <c r="M66" s="71"/>
      <c r="N66" s="71"/>
      <c r="O66" s="71"/>
      <c r="P66" s="71"/>
      <c r="Q66" s="71"/>
      <c r="R66" s="77"/>
    </row>
    <row r="67" spans="2:18" ht="19" x14ac:dyDescent="0.25">
      <c r="B67" s="76"/>
      <c r="C67" s="71"/>
      <c r="D67" s="71"/>
      <c r="E67" s="71"/>
      <c r="F67" s="71"/>
      <c r="G67" s="71"/>
      <c r="H67" s="71"/>
      <c r="I67" s="71"/>
      <c r="J67" s="71"/>
      <c r="K67" s="71"/>
      <c r="L67" s="71"/>
      <c r="M67" s="71"/>
      <c r="N67" s="71"/>
      <c r="O67" s="71"/>
      <c r="P67" s="71"/>
      <c r="Q67" s="71"/>
      <c r="R67" s="77"/>
    </row>
    <row r="68" spans="2:18" ht="19" x14ac:dyDescent="0.25">
      <c r="B68" s="76"/>
      <c r="C68" s="71"/>
      <c r="D68" s="71"/>
      <c r="E68" s="71"/>
      <c r="F68" s="71"/>
      <c r="G68" s="71"/>
      <c r="H68" s="71"/>
      <c r="I68" s="71"/>
      <c r="J68" s="71"/>
      <c r="K68" s="71"/>
      <c r="L68" s="71"/>
      <c r="M68" s="71"/>
      <c r="N68" s="71"/>
      <c r="O68" s="71"/>
      <c r="P68" s="71"/>
      <c r="Q68" s="71"/>
      <c r="R68" s="77"/>
    </row>
    <row r="69" spans="2:18" ht="19" x14ac:dyDescent="0.25">
      <c r="B69" s="76"/>
      <c r="C69" s="71"/>
      <c r="D69" s="71"/>
      <c r="E69" s="71"/>
      <c r="F69" s="71"/>
      <c r="G69" s="71"/>
      <c r="H69" s="71"/>
      <c r="I69" s="71"/>
      <c r="J69" s="71"/>
      <c r="K69" s="71"/>
      <c r="L69" s="71"/>
      <c r="M69" s="71"/>
      <c r="N69" s="71"/>
      <c r="O69" s="71"/>
      <c r="P69" s="71"/>
      <c r="Q69" s="71"/>
      <c r="R69" s="77"/>
    </row>
    <row r="70" spans="2:18" ht="19" customHeight="1" x14ac:dyDescent="0.2">
      <c r="B70" s="144" t="s">
        <v>62</v>
      </c>
      <c r="C70" s="145"/>
      <c r="D70" s="145"/>
      <c r="E70" s="145"/>
      <c r="F70" s="145"/>
      <c r="G70" s="145"/>
      <c r="H70" s="145"/>
      <c r="I70" s="145"/>
      <c r="J70" s="145"/>
      <c r="K70" s="145"/>
      <c r="L70" s="145"/>
      <c r="M70" s="145"/>
      <c r="N70" s="145"/>
      <c r="O70" s="145"/>
      <c r="P70" s="145"/>
      <c r="Q70" s="145"/>
      <c r="R70" s="146"/>
    </row>
    <row r="71" spans="2:18" ht="19" customHeight="1" x14ac:dyDescent="0.2">
      <c r="B71" s="144"/>
      <c r="C71" s="145"/>
      <c r="D71" s="145"/>
      <c r="E71" s="145"/>
      <c r="F71" s="145"/>
      <c r="G71" s="145"/>
      <c r="H71" s="145"/>
      <c r="I71" s="145"/>
      <c r="J71" s="145"/>
      <c r="K71" s="145"/>
      <c r="L71" s="145"/>
      <c r="M71" s="145"/>
      <c r="N71" s="145"/>
      <c r="O71" s="145"/>
      <c r="P71" s="145"/>
      <c r="Q71" s="145"/>
      <c r="R71" s="146"/>
    </row>
    <row r="72" spans="2:18" ht="19" x14ac:dyDescent="0.25">
      <c r="B72" s="84"/>
      <c r="C72" s="71"/>
      <c r="D72" s="71"/>
      <c r="E72" s="71"/>
      <c r="F72" s="71"/>
      <c r="G72" s="71"/>
      <c r="H72" s="71"/>
      <c r="I72" s="71"/>
      <c r="J72" s="71"/>
      <c r="K72" s="71"/>
      <c r="L72" s="71"/>
      <c r="M72" s="71"/>
      <c r="N72" s="71"/>
      <c r="O72" s="71"/>
      <c r="P72" s="71"/>
      <c r="Q72" s="71"/>
      <c r="R72" s="77"/>
    </row>
    <row r="73" spans="2:18" ht="48" customHeight="1" x14ac:dyDescent="0.2">
      <c r="B73" s="144" t="s">
        <v>57</v>
      </c>
      <c r="C73" s="145"/>
      <c r="D73" s="145"/>
      <c r="E73" s="145"/>
      <c r="F73" s="145"/>
      <c r="G73" s="145"/>
      <c r="H73" s="145"/>
      <c r="I73" s="145"/>
      <c r="J73" s="145"/>
      <c r="K73" s="145"/>
      <c r="L73" s="145"/>
      <c r="M73" s="145"/>
      <c r="N73" s="145"/>
      <c r="O73" s="145"/>
      <c r="P73" s="145"/>
      <c r="Q73" s="145"/>
      <c r="R73" s="146"/>
    </row>
    <row r="74" spans="2:18" ht="19" x14ac:dyDescent="0.25">
      <c r="B74" s="76"/>
      <c r="C74" s="71"/>
      <c r="D74" s="71"/>
      <c r="E74" s="71"/>
      <c r="F74" s="71"/>
      <c r="G74" s="71"/>
      <c r="H74" s="71"/>
      <c r="I74" s="71"/>
      <c r="J74" s="71"/>
      <c r="K74" s="71"/>
      <c r="L74" s="71"/>
      <c r="M74" s="71"/>
      <c r="N74" s="71"/>
      <c r="O74" s="71"/>
      <c r="P74" s="71"/>
      <c r="Q74" s="71"/>
      <c r="R74" s="77"/>
    </row>
    <row r="75" spans="2:18" ht="64" customHeight="1" x14ac:dyDescent="0.2">
      <c r="B75" s="144" t="s">
        <v>49</v>
      </c>
      <c r="C75" s="145"/>
      <c r="D75" s="145"/>
      <c r="E75" s="145"/>
      <c r="F75" s="145"/>
      <c r="G75" s="145"/>
      <c r="H75" s="145"/>
      <c r="I75" s="145"/>
      <c r="J75" s="145"/>
      <c r="K75" s="145"/>
      <c r="L75" s="145"/>
      <c r="M75" s="145"/>
      <c r="N75" s="145"/>
      <c r="O75" s="145"/>
      <c r="P75" s="145"/>
      <c r="Q75" s="145"/>
      <c r="R75" s="146"/>
    </row>
    <row r="76" spans="2:18" ht="19" x14ac:dyDescent="0.25">
      <c r="B76" s="76"/>
      <c r="C76" s="71"/>
      <c r="D76" s="71"/>
      <c r="E76" s="71"/>
      <c r="F76" s="71"/>
      <c r="G76" s="71"/>
      <c r="H76" s="71"/>
      <c r="I76" s="71"/>
      <c r="J76" s="71"/>
      <c r="K76" s="71"/>
      <c r="L76" s="71"/>
      <c r="M76" s="71"/>
      <c r="N76" s="71"/>
      <c r="O76" s="71"/>
      <c r="P76" s="71"/>
      <c r="Q76" s="71"/>
      <c r="R76" s="77"/>
    </row>
    <row r="77" spans="2:18" ht="48" customHeight="1" x14ac:dyDescent="0.2">
      <c r="B77" s="144" t="s">
        <v>56</v>
      </c>
      <c r="C77" s="145"/>
      <c r="D77" s="145"/>
      <c r="E77" s="145"/>
      <c r="F77" s="145"/>
      <c r="G77" s="145"/>
      <c r="H77" s="145"/>
      <c r="I77" s="145"/>
      <c r="J77" s="145"/>
      <c r="K77" s="145"/>
      <c r="L77" s="145"/>
      <c r="M77" s="145"/>
      <c r="N77" s="145"/>
      <c r="O77" s="145"/>
      <c r="P77" s="145"/>
      <c r="Q77" s="145"/>
      <c r="R77" s="146"/>
    </row>
    <row r="78" spans="2:18" ht="19" x14ac:dyDescent="0.25">
      <c r="B78" s="76"/>
      <c r="C78" s="71"/>
      <c r="D78" s="71"/>
      <c r="E78" s="71"/>
      <c r="F78" s="71"/>
      <c r="G78" s="71"/>
      <c r="H78" s="71"/>
      <c r="I78" s="71"/>
      <c r="J78" s="71"/>
      <c r="K78" s="71"/>
      <c r="L78" s="71"/>
      <c r="M78" s="71"/>
      <c r="N78" s="71"/>
      <c r="O78" s="71"/>
      <c r="P78" s="71"/>
      <c r="Q78" s="71"/>
      <c r="R78" s="77"/>
    </row>
    <row r="79" spans="2:18" ht="64" customHeight="1" x14ac:dyDescent="0.2">
      <c r="B79" s="144" t="s">
        <v>66</v>
      </c>
      <c r="C79" s="145"/>
      <c r="D79" s="145"/>
      <c r="E79" s="145"/>
      <c r="F79" s="145"/>
      <c r="G79" s="145"/>
      <c r="H79" s="145"/>
      <c r="I79" s="145"/>
      <c r="J79" s="145"/>
      <c r="K79" s="145"/>
      <c r="L79" s="145"/>
      <c r="M79" s="145"/>
      <c r="N79" s="145"/>
      <c r="O79" s="145"/>
      <c r="P79" s="145"/>
      <c r="Q79" s="145"/>
      <c r="R79" s="146"/>
    </row>
    <row r="80" spans="2:18" ht="19" x14ac:dyDescent="0.25">
      <c r="B80" s="76"/>
      <c r="C80" s="71"/>
      <c r="D80" s="71"/>
      <c r="E80" s="71"/>
      <c r="F80" s="71"/>
      <c r="G80" s="71"/>
      <c r="H80" s="71"/>
      <c r="I80" s="71"/>
      <c r="J80" s="71"/>
      <c r="K80" s="71"/>
      <c r="L80" s="71"/>
      <c r="M80" s="71"/>
      <c r="N80" s="71"/>
      <c r="O80" s="71"/>
      <c r="P80" s="71"/>
      <c r="Q80" s="71"/>
      <c r="R80" s="77"/>
    </row>
    <row r="81" spans="2:18" ht="48" customHeight="1" x14ac:dyDescent="0.2">
      <c r="B81" s="159" t="s">
        <v>50</v>
      </c>
      <c r="C81" s="160"/>
      <c r="D81" s="160"/>
      <c r="E81" s="160"/>
      <c r="F81" s="160"/>
      <c r="G81" s="160"/>
      <c r="H81" s="160"/>
      <c r="I81" s="160"/>
      <c r="J81" s="160"/>
      <c r="K81" s="160"/>
      <c r="L81" s="160"/>
      <c r="M81" s="160"/>
      <c r="N81" s="160"/>
      <c r="O81" s="160"/>
      <c r="P81" s="160"/>
      <c r="Q81" s="160"/>
      <c r="R81" s="161"/>
    </row>
    <row r="82" spans="2:18" ht="19" x14ac:dyDescent="0.25">
      <c r="B82" s="76"/>
      <c r="C82" s="71"/>
      <c r="D82" s="71"/>
      <c r="E82" s="71"/>
      <c r="F82" s="71"/>
      <c r="G82" s="71"/>
      <c r="H82" s="71"/>
      <c r="I82" s="71"/>
      <c r="J82" s="71"/>
      <c r="K82" s="71"/>
      <c r="L82" s="71"/>
      <c r="M82" s="71"/>
      <c r="N82" s="71"/>
      <c r="O82" s="71"/>
      <c r="P82" s="71"/>
      <c r="Q82" s="71"/>
      <c r="R82" s="77"/>
    </row>
    <row r="83" spans="2:18" ht="48" customHeight="1" x14ac:dyDescent="0.2">
      <c r="B83" s="144" t="s">
        <v>61</v>
      </c>
      <c r="C83" s="145"/>
      <c r="D83" s="145"/>
      <c r="E83" s="145"/>
      <c r="F83" s="145"/>
      <c r="G83" s="145"/>
      <c r="H83" s="145"/>
      <c r="I83" s="145"/>
      <c r="J83" s="145"/>
      <c r="K83" s="145"/>
      <c r="L83" s="145"/>
      <c r="M83" s="145"/>
      <c r="N83" s="145"/>
      <c r="O83" s="145"/>
      <c r="P83" s="145"/>
      <c r="Q83" s="145"/>
      <c r="R83" s="146"/>
    </row>
    <row r="84" spans="2:18" ht="19" x14ac:dyDescent="0.25">
      <c r="B84" s="76"/>
      <c r="C84" s="71"/>
      <c r="D84" s="71"/>
      <c r="E84" s="71"/>
      <c r="F84" s="71"/>
      <c r="G84" s="71"/>
      <c r="H84" s="71"/>
      <c r="I84" s="71"/>
      <c r="J84" s="71"/>
      <c r="K84" s="71"/>
      <c r="L84" s="71"/>
      <c r="M84" s="71"/>
      <c r="N84" s="71"/>
      <c r="O84" s="71"/>
      <c r="P84" s="71"/>
      <c r="Q84" s="71"/>
      <c r="R84" s="77"/>
    </row>
    <row r="85" spans="2:18" ht="48" customHeight="1" x14ac:dyDescent="0.2">
      <c r="B85" s="144" t="s">
        <v>60</v>
      </c>
      <c r="C85" s="145"/>
      <c r="D85" s="145"/>
      <c r="E85" s="145"/>
      <c r="F85" s="145"/>
      <c r="G85" s="145"/>
      <c r="H85" s="145"/>
      <c r="I85" s="145"/>
      <c r="J85" s="145"/>
      <c r="K85" s="145"/>
      <c r="L85" s="145"/>
      <c r="M85" s="145"/>
      <c r="N85" s="145"/>
      <c r="O85" s="145"/>
      <c r="P85" s="145"/>
      <c r="Q85" s="145"/>
      <c r="R85" s="146"/>
    </row>
    <row r="86" spans="2:18" ht="19" x14ac:dyDescent="0.25">
      <c r="B86" s="76"/>
      <c r="C86" s="71"/>
      <c r="D86" s="71"/>
      <c r="E86" s="71"/>
      <c r="F86" s="71"/>
      <c r="G86" s="71"/>
      <c r="H86" s="71"/>
      <c r="I86" s="71"/>
      <c r="J86" s="71"/>
      <c r="K86" s="71"/>
      <c r="L86" s="71"/>
      <c r="M86" s="71"/>
      <c r="N86" s="71"/>
      <c r="O86" s="71"/>
      <c r="P86" s="71"/>
      <c r="Q86" s="71"/>
      <c r="R86" s="77"/>
    </row>
    <row r="87" spans="2:18" ht="19" x14ac:dyDescent="0.2">
      <c r="B87" s="147" t="s">
        <v>63</v>
      </c>
      <c r="C87" s="148"/>
      <c r="D87" s="148"/>
      <c r="E87" s="148"/>
      <c r="F87" s="148"/>
      <c r="G87" s="148"/>
      <c r="H87" s="148"/>
      <c r="I87" s="148"/>
      <c r="J87" s="148"/>
      <c r="K87" s="148"/>
      <c r="L87" s="148"/>
      <c r="M87" s="148"/>
      <c r="N87" s="148"/>
      <c r="O87" s="148"/>
      <c r="P87" s="148"/>
      <c r="Q87" s="148"/>
      <c r="R87" s="149"/>
    </row>
  </sheetData>
  <sheetProtection sheet="1" objects="1" scenarios="1"/>
  <mergeCells count="17">
    <mergeCell ref="B41:R41"/>
    <mergeCell ref="B4:R4"/>
    <mergeCell ref="B8:R8"/>
    <mergeCell ref="B33:R33"/>
    <mergeCell ref="B35:R35"/>
    <mergeCell ref="B37:R37"/>
    <mergeCell ref="B83:R83"/>
    <mergeCell ref="B85:R85"/>
    <mergeCell ref="B87:R87"/>
    <mergeCell ref="N46:Q50"/>
    <mergeCell ref="B42:R42"/>
    <mergeCell ref="B70:R71"/>
    <mergeCell ref="B73:R73"/>
    <mergeCell ref="B75:R75"/>
    <mergeCell ref="B79:R79"/>
    <mergeCell ref="B81:R81"/>
    <mergeCell ref="B77:R7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ADC0A-CE74-A64E-9EAC-3B3AEC062952}">
  <sheetPr codeName="Sheet3"/>
  <dimension ref="B1:S95"/>
  <sheetViews>
    <sheetView showGridLines="0" workbookViewId="0">
      <selection activeCell="A3" sqref="A3"/>
    </sheetView>
  </sheetViews>
  <sheetFormatPr baseColWidth="10" defaultRowHeight="16" x14ac:dyDescent="0.2"/>
  <sheetData>
    <row r="1" spans="2:14" ht="19" x14ac:dyDescent="0.25">
      <c r="B1" s="71"/>
      <c r="C1" s="71"/>
      <c r="D1" s="71"/>
      <c r="E1" s="71"/>
      <c r="F1" s="71"/>
      <c r="G1" s="71"/>
    </row>
    <row r="2" spans="2:14" ht="19" x14ac:dyDescent="0.25">
      <c r="B2" s="88" t="s">
        <v>68</v>
      </c>
      <c r="C2" s="74"/>
      <c r="D2" s="74"/>
      <c r="E2" s="74"/>
      <c r="F2" s="74"/>
      <c r="G2" s="74"/>
      <c r="H2" s="18"/>
      <c r="I2" s="18"/>
      <c r="J2" s="18"/>
      <c r="K2" s="18"/>
      <c r="L2" s="18"/>
      <c r="M2" s="18"/>
      <c r="N2" s="9"/>
    </row>
    <row r="3" spans="2:14" ht="19" x14ac:dyDescent="0.25">
      <c r="B3" s="76"/>
      <c r="C3" s="71"/>
      <c r="D3" s="71"/>
      <c r="E3" s="71"/>
      <c r="F3" s="71"/>
      <c r="G3" s="71"/>
      <c r="N3" s="14"/>
    </row>
    <row r="4" spans="2:14" ht="19" x14ac:dyDescent="0.25">
      <c r="B4" s="84" t="s">
        <v>72</v>
      </c>
      <c r="C4" s="71"/>
      <c r="D4" s="71"/>
      <c r="E4" s="71"/>
      <c r="F4" s="71"/>
      <c r="G4" s="71"/>
      <c r="N4" s="14"/>
    </row>
    <row r="5" spans="2:14" ht="19" x14ac:dyDescent="0.25">
      <c r="B5" s="84"/>
      <c r="C5" s="71"/>
      <c r="D5" s="71"/>
      <c r="E5" s="71"/>
      <c r="F5" s="71"/>
      <c r="G5" s="71"/>
      <c r="N5" s="14"/>
    </row>
    <row r="6" spans="2:14" ht="19" x14ac:dyDescent="0.25">
      <c r="B6" s="13"/>
      <c r="C6" s="89" t="s">
        <v>73</v>
      </c>
      <c r="D6" s="71"/>
      <c r="E6" s="71"/>
      <c r="F6" s="71"/>
      <c r="G6" s="71"/>
      <c r="N6" s="14"/>
    </row>
    <row r="7" spans="2:14" ht="19" x14ac:dyDescent="0.25">
      <c r="B7" s="76"/>
      <c r="C7" s="71"/>
      <c r="D7" s="71"/>
      <c r="E7" s="71"/>
      <c r="F7" s="71"/>
      <c r="G7" s="71"/>
      <c r="N7" s="14"/>
    </row>
    <row r="8" spans="2:14" ht="19" x14ac:dyDescent="0.25">
      <c r="B8" s="84" t="s">
        <v>74</v>
      </c>
      <c r="C8" s="71"/>
      <c r="D8" s="71"/>
      <c r="E8" s="71"/>
      <c r="F8" s="71"/>
      <c r="G8" s="71"/>
      <c r="N8" s="14"/>
    </row>
    <row r="9" spans="2:14" ht="19" x14ac:dyDescent="0.25">
      <c r="B9" s="78"/>
      <c r="C9" s="71"/>
      <c r="D9" s="71"/>
      <c r="E9" s="71"/>
      <c r="F9" s="71"/>
      <c r="G9" s="71"/>
      <c r="N9" s="14"/>
    </row>
    <row r="10" spans="2:14" ht="19" x14ac:dyDescent="0.25">
      <c r="B10" s="78"/>
      <c r="C10" s="71"/>
      <c r="D10" s="71"/>
      <c r="E10" s="71"/>
      <c r="F10" s="71"/>
      <c r="G10" s="71"/>
      <c r="N10" s="14"/>
    </row>
    <row r="11" spans="2:14" ht="19" x14ac:dyDescent="0.25">
      <c r="B11" s="76"/>
      <c r="C11" s="71"/>
      <c r="D11" s="71"/>
      <c r="E11" s="71"/>
      <c r="F11" s="71"/>
      <c r="G11" s="71"/>
      <c r="N11" s="14"/>
    </row>
    <row r="12" spans="2:14" ht="19" x14ac:dyDescent="0.25">
      <c r="B12" s="76"/>
      <c r="C12" s="71"/>
      <c r="D12" s="71"/>
      <c r="E12" s="71"/>
      <c r="F12" s="71"/>
      <c r="G12" s="71"/>
      <c r="N12" s="14"/>
    </row>
    <row r="13" spans="2:14" ht="19" x14ac:dyDescent="0.25">
      <c r="B13" s="76"/>
      <c r="C13" s="71"/>
      <c r="D13" s="71"/>
      <c r="E13" s="71"/>
      <c r="F13" s="71"/>
      <c r="G13" s="71"/>
      <c r="N13" s="14"/>
    </row>
    <row r="14" spans="2:14" ht="19" x14ac:dyDescent="0.25">
      <c r="B14" s="76"/>
      <c r="C14" s="71"/>
      <c r="D14" s="71"/>
      <c r="E14" s="71"/>
      <c r="F14" s="71"/>
      <c r="G14" s="71"/>
      <c r="N14" s="14"/>
    </row>
    <row r="15" spans="2:14" ht="19" x14ac:dyDescent="0.25">
      <c r="B15" s="76"/>
      <c r="C15" s="71"/>
      <c r="D15" s="71"/>
      <c r="E15" s="71"/>
      <c r="F15" s="71"/>
      <c r="G15" s="71"/>
      <c r="N15" s="14"/>
    </row>
    <row r="16" spans="2:14" ht="19" x14ac:dyDescent="0.25">
      <c r="B16" s="76"/>
      <c r="C16" s="71"/>
      <c r="D16" s="71"/>
      <c r="E16" s="71"/>
      <c r="F16" s="71"/>
      <c r="G16" s="71"/>
      <c r="N16" s="14"/>
    </row>
    <row r="17" spans="2:18" ht="19" x14ac:dyDescent="0.25">
      <c r="B17" s="76"/>
      <c r="C17" s="71"/>
      <c r="D17" s="71"/>
      <c r="E17" s="71"/>
      <c r="F17" s="71"/>
      <c r="G17" s="71"/>
      <c r="N17" s="14"/>
    </row>
    <row r="18" spans="2:18" ht="19" x14ac:dyDescent="0.25">
      <c r="B18" s="76"/>
      <c r="C18" s="71"/>
      <c r="D18" s="71"/>
      <c r="E18" s="71"/>
      <c r="F18" s="71"/>
      <c r="G18" s="71"/>
      <c r="N18" s="14"/>
    </row>
    <row r="19" spans="2:18" ht="19" x14ac:dyDescent="0.25">
      <c r="B19" s="76"/>
      <c r="C19" s="71"/>
      <c r="D19" s="71"/>
      <c r="E19" s="71"/>
      <c r="F19" s="71"/>
      <c r="G19" s="71"/>
      <c r="N19" s="14"/>
    </row>
    <row r="20" spans="2:18" ht="19" x14ac:dyDescent="0.25">
      <c r="B20" s="76"/>
      <c r="C20" s="71"/>
      <c r="D20" s="71"/>
      <c r="E20" s="71"/>
      <c r="F20" s="71"/>
      <c r="G20" s="71"/>
      <c r="N20" s="14"/>
    </row>
    <row r="21" spans="2:18" ht="19" x14ac:dyDescent="0.25">
      <c r="B21" s="76"/>
      <c r="C21" s="71"/>
      <c r="D21" s="71"/>
      <c r="E21" s="71"/>
      <c r="F21" s="71"/>
      <c r="G21" s="71"/>
      <c r="N21" s="14"/>
    </row>
    <row r="22" spans="2:18" ht="19" x14ac:dyDescent="0.25">
      <c r="B22" s="76"/>
      <c r="C22" s="71"/>
      <c r="D22" s="71"/>
      <c r="E22" s="71"/>
      <c r="F22" s="71"/>
      <c r="G22" s="71"/>
      <c r="N22" s="14"/>
    </row>
    <row r="23" spans="2:18" ht="19" x14ac:dyDescent="0.25">
      <c r="B23" s="76"/>
      <c r="C23" s="71"/>
      <c r="D23" s="71"/>
      <c r="E23" s="71"/>
      <c r="F23" s="71"/>
      <c r="G23" s="71"/>
      <c r="N23" s="14"/>
    </row>
    <row r="24" spans="2:18" ht="19" x14ac:dyDescent="0.25">
      <c r="B24" s="76"/>
      <c r="C24" s="71"/>
      <c r="D24" s="71"/>
      <c r="E24" s="71"/>
      <c r="F24" s="71"/>
      <c r="G24" s="71"/>
      <c r="N24" s="14"/>
    </row>
    <row r="25" spans="2:18" ht="19" x14ac:dyDescent="0.25">
      <c r="B25" s="76"/>
      <c r="C25" s="71"/>
      <c r="D25" s="71"/>
      <c r="E25" s="71"/>
      <c r="F25" s="71"/>
      <c r="G25" s="71"/>
      <c r="N25" s="14"/>
    </row>
    <row r="26" spans="2:18" ht="19" x14ac:dyDescent="0.25">
      <c r="B26" s="84"/>
      <c r="C26" s="71"/>
      <c r="D26" s="71"/>
      <c r="E26" s="71"/>
      <c r="F26" s="71"/>
      <c r="G26" s="71"/>
      <c r="N26" s="14"/>
    </row>
    <row r="27" spans="2:18" ht="19" x14ac:dyDescent="0.25">
      <c r="B27" s="84"/>
      <c r="C27" s="71"/>
      <c r="D27" s="71"/>
      <c r="E27" s="71"/>
      <c r="F27" s="71"/>
      <c r="G27" s="71"/>
      <c r="N27" s="14"/>
    </row>
    <row r="28" spans="2:18" ht="19" customHeight="1" x14ac:dyDescent="0.2">
      <c r="B28" s="144" t="s">
        <v>75</v>
      </c>
      <c r="C28" s="145"/>
      <c r="D28" s="145"/>
      <c r="E28" s="145"/>
      <c r="F28" s="145"/>
      <c r="G28" s="145"/>
      <c r="H28" s="145"/>
      <c r="I28" s="145"/>
      <c r="J28" s="145"/>
      <c r="K28" s="145"/>
      <c r="L28" s="145"/>
      <c r="M28" s="145"/>
      <c r="N28" s="146"/>
      <c r="O28" s="72"/>
      <c r="P28" s="72"/>
      <c r="Q28" s="72"/>
      <c r="R28" s="72"/>
    </row>
    <row r="29" spans="2:18" ht="19" customHeight="1" x14ac:dyDescent="0.2">
      <c r="B29" s="144"/>
      <c r="C29" s="145"/>
      <c r="D29" s="145"/>
      <c r="E29" s="145"/>
      <c r="F29" s="145"/>
      <c r="G29" s="145"/>
      <c r="H29" s="145"/>
      <c r="I29" s="145"/>
      <c r="J29" s="145"/>
      <c r="K29" s="145"/>
      <c r="L29" s="145"/>
      <c r="M29" s="145"/>
      <c r="N29" s="146"/>
      <c r="O29" s="72"/>
      <c r="P29" s="72"/>
      <c r="Q29" s="72"/>
      <c r="R29" s="72"/>
    </row>
    <row r="30" spans="2:18" ht="19" customHeight="1" x14ac:dyDescent="0.2">
      <c r="B30" s="144"/>
      <c r="C30" s="145"/>
      <c r="D30" s="145"/>
      <c r="E30" s="145"/>
      <c r="F30" s="145"/>
      <c r="G30" s="145"/>
      <c r="H30" s="145"/>
      <c r="I30" s="145"/>
      <c r="J30" s="145"/>
      <c r="K30" s="145"/>
      <c r="L30" s="145"/>
      <c r="M30" s="145"/>
      <c r="N30" s="146"/>
      <c r="O30" s="72"/>
      <c r="P30" s="72"/>
      <c r="Q30" s="72"/>
      <c r="R30" s="72"/>
    </row>
    <row r="31" spans="2:18" ht="19" customHeight="1" x14ac:dyDescent="0.2">
      <c r="B31" s="144" t="s">
        <v>70</v>
      </c>
      <c r="C31" s="145"/>
      <c r="D31" s="145"/>
      <c r="E31" s="145"/>
      <c r="F31" s="145"/>
      <c r="G31" s="145"/>
      <c r="H31" s="145"/>
      <c r="I31" s="145"/>
      <c r="J31" s="145"/>
      <c r="K31" s="145"/>
      <c r="L31" s="145"/>
      <c r="M31" s="145"/>
      <c r="N31" s="146"/>
      <c r="O31" s="72"/>
      <c r="P31" s="72"/>
      <c r="Q31" s="72"/>
      <c r="R31" s="72"/>
    </row>
    <row r="32" spans="2:18" ht="19" customHeight="1" x14ac:dyDescent="0.2">
      <c r="B32" s="144"/>
      <c r="C32" s="145"/>
      <c r="D32" s="145"/>
      <c r="E32" s="145"/>
      <c r="F32" s="145"/>
      <c r="G32" s="145"/>
      <c r="H32" s="145"/>
      <c r="I32" s="145"/>
      <c r="J32" s="145"/>
      <c r="K32" s="145"/>
      <c r="L32" s="145"/>
      <c r="M32" s="145"/>
      <c r="N32" s="146"/>
      <c r="O32" s="72"/>
      <c r="P32" s="72"/>
      <c r="Q32" s="72"/>
      <c r="R32" s="72"/>
    </row>
    <row r="33" spans="2:14" ht="19" x14ac:dyDescent="0.25">
      <c r="B33" s="76"/>
      <c r="C33" s="71"/>
      <c r="D33" s="71"/>
      <c r="E33" s="71"/>
      <c r="F33" s="71"/>
      <c r="G33" s="71"/>
      <c r="N33" s="14"/>
    </row>
    <row r="34" spans="2:14" ht="19" x14ac:dyDescent="0.25">
      <c r="B34" s="76"/>
      <c r="C34" s="71"/>
      <c r="D34" s="71"/>
      <c r="E34" s="71"/>
      <c r="F34" s="71"/>
      <c r="G34" s="71"/>
      <c r="N34" s="14"/>
    </row>
    <row r="35" spans="2:14" ht="19" x14ac:dyDescent="0.25">
      <c r="B35" s="76"/>
      <c r="C35" s="71"/>
      <c r="D35" s="71"/>
      <c r="E35" s="71"/>
      <c r="F35" s="71"/>
      <c r="G35" s="71"/>
      <c r="N35" s="14"/>
    </row>
    <row r="36" spans="2:14" ht="19" x14ac:dyDescent="0.25">
      <c r="B36" s="76"/>
      <c r="C36" s="71"/>
      <c r="D36" s="71"/>
      <c r="E36" s="71"/>
      <c r="F36" s="71"/>
      <c r="G36" s="71"/>
      <c r="N36" s="14"/>
    </row>
    <row r="37" spans="2:14" ht="19" x14ac:dyDescent="0.25">
      <c r="B37" s="76"/>
      <c r="C37" s="71"/>
      <c r="D37" s="71"/>
      <c r="E37" s="71"/>
      <c r="F37" s="71"/>
      <c r="G37" s="71"/>
      <c r="N37" s="14"/>
    </row>
    <row r="38" spans="2:14" ht="19" x14ac:dyDescent="0.25">
      <c r="B38" s="76"/>
      <c r="C38" s="71"/>
      <c r="D38" s="71"/>
      <c r="E38" s="71"/>
      <c r="F38" s="71"/>
      <c r="G38" s="71"/>
      <c r="N38" s="14"/>
    </row>
    <row r="39" spans="2:14" ht="19" x14ac:dyDescent="0.25">
      <c r="B39" s="76"/>
      <c r="C39" s="71"/>
      <c r="D39" s="71"/>
      <c r="E39" s="71"/>
      <c r="F39" s="71"/>
      <c r="G39" s="71"/>
      <c r="N39" s="14"/>
    </row>
    <row r="40" spans="2:14" ht="19" x14ac:dyDescent="0.25">
      <c r="B40" s="76"/>
      <c r="C40" s="71"/>
      <c r="D40" s="71"/>
      <c r="E40" s="71"/>
      <c r="F40" s="71"/>
      <c r="G40" s="71"/>
      <c r="N40" s="14"/>
    </row>
    <row r="41" spans="2:14" ht="19" x14ac:dyDescent="0.25">
      <c r="B41" s="76"/>
      <c r="C41" s="71"/>
      <c r="D41" s="71"/>
      <c r="E41" s="71"/>
      <c r="F41" s="71"/>
      <c r="G41" s="71"/>
      <c r="N41" s="14"/>
    </row>
    <row r="42" spans="2:14" ht="19" x14ac:dyDescent="0.25">
      <c r="B42" s="76"/>
      <c r="C42" s="71"/>
      <c r="D42" s="71"/>
      <c r="E42" s="71"/>
      <c r="F42" s="71"/>
      <c r="G42" s="71"/>
      <c r="N42" s="14"/>
    </row>
    <row r="43" spans="2:14" ht="19" x14ac:dyDescent="0.25">
      <c r="B43" s="76"/>
      <c r="C43" s="71"/>
      <c r="D43" s="71"/>
      <c r="E43" s="71"/>
      <c r="F43" s="71"/>
      <c r="G43" s="71"/>
      <c r="N43" s="14"/>
    </row>
    <row r="44" spans="2:14" ht="19" x14ac:dyDescent="0.25">
      <c r="B44" s="76"/>
      <c r="C44" s="71"/>
      <c r="D44" s="71"/>
      <c r="E44" s="71"/>
      <c r="F44" s="71"/>
      <c r="G44" s="71"/>
      <c r="N44" s="14"/>
    </row>
    <row r="45" spans="2:14" ht="19" x14ac:dyDescent="0.25">
      <c r="B45" s="76"/>
      <c r="C45" s="71"/>
      <c r="D45" s="71"/>
      <c r="E45" s="71"/>
      <c r="F45" s="71"/>
      <c r="G45" s="71"/>
      <c r="N45" s="14"/>
    </row>
    <row r="46" spans="2:14" ht="19" x14ac:dyDescent="0.25">
      <c r="B46" s="76"/>
      <c r="C46" s="71"/>
      <c r="D46" s="71"/>
      <c r="E46" s="71"/>
      <c r="F46" s="71"/>
      <c r="G46" s="71"/>
      <c r="N46" s="14"/>
    </row>
    <row r="47" spans="2:14" ht="19" x14ac:dyDescent="0.25">
      <c r="B47" s="76"/>
      <c r="C47" s="71"/>
      <c r="D47" s="71"/>
      <c r="E47" s="71"/>
      <c r="F47" s="71"/>
      <c r="G47" s="71"/>
      <c r="N47" s="14"/>
    </row>
    <row r="48" spans="2:14" ht="19" x14ac:dyDescent="0.25">
      <c r="B48" s="79"/>
      <c r="C48" s="71"/>
      <c r="D48" s="71"/>
      <c r="E48" s="71"/>
      <c r="F48" s="71"/>
      <c r="G48" s="71"/>
      <c r="N48" s="14"/>
    </row>
    <row r="49" spans="2:14" ht="19" x14ac:dyDescent="0.25">
      <c r="B49" s="76"/>
      <c r="C49" s="71"/>
      <c r="D49" s="71"/>
      <c r="E49" s="71"/>
      <c r="F49" s="71"/>
      <c r="G49" s="71"/>
      <c r="N49" s="14"/>
    </row>
    <row r="50" spans="2:14" ht="19" x14ac:dyDescent="0.25">
      <c r="B50" s="84"/>
      <c r="C50" s="71"/>
      <c r="D50" s="71"/>
      <c r="E50" s="71"/>
      <c r="F50" s="71"/>
      <c r="G50" s="71"/>
      <c r="N50" s="14"/>
    </row>
    <row r="51" spans="2:14" ht="19" x14ac:dyDescent="0.25">
      <c r="B51" s="78"/>
      <c r="C51" s="71"/>
      <c r="D51" s="71"/>
      <c r="E51" s="71"/>
      <c r="F51" s="71"/>
      <c r="G51" s="71"/>
      <c r="N51" s="14"/>
    </row>
    <row r="52" spans="2:14" ht="19" x14ac:dyDescent="0.25">
      <c r="B52" s="78"/>
      <c r="C52" s="71"/>
      <c r="D52" s="71"/>
      <c r="E52" s="71"/>
      <c r="F52" s="71"/>
      <c r="G52" s="71"/>
      <c r="N52" s="14"/>
    </row>
    <row r="53" spans="2:14" ht="19" x14ac:dyDescent="0.25">
      <c r="B53" s="76"/>
      <c r="C53" s="71"/>
      <c r="D53" s="71"/>
      <c r="E53" s="71"/>
      <c r="F53" s="71"/>
      <c r="G53" s="71"/>
      <c r="N53" s="14"/>
    </row>
    <row r="54" spans="2:14" ht="19" x14ac:dyDescent="0.25">
      <c r="B54" s="76"/>
      <c r="C54" s="71"/>
      <c r="D54" s="71"/>
      <c r="E54" s="71"/>
      <c r="F54" s="71"/>
      <c r="G54" s="71"/>
      <c r="N54" s="14"/>
    </row>
    <row r="55" spans="2:14" ht="19" x14ac:dyDescent="0.25">
      <c r="B55" s="76"/>
      <c r="C55" s="71"/>
      <c r="D55" s="71"/>
      <c r="E55" s="71"/>
      <c r="F55" s="71"/>
      <c r="G55" s="71"/>
      <c r="N55" s="14"/>
    </row>
    <row r="56" spans="2:14" ht="19" x14ac:dyDescent="0.25">
      <c r="B56" s="76"/>
      <c r="C56" s="71"/>
      <c r="D56" s="71"/>
      <c r="E56" s="71"/>
      <c r="F56" s="71"/>
      <c r="G56" s="71"/>
      <c r="N56" s="14"/>
    </row>
    <row r="57" spans="2:14" ht="19" x14ac:dyDescent="0.25">
      <c r="B57" s="76"/>
      <c r="C57" s="71"/>
      <c r="D57" s="71"/>
      <c r="E57" s="71"/>
      <c r="F57" s="71"/>
      <c r="G57" s="71"/>
      <c r="N57" s="14"/>
    </row>
    <row r="58" spans="2:14" ht="19" x14ac:dyDescent="0.25">
      <c r="B58" s="76"/>
      <c r="C58" s="71"/>
      <c r="D58" s="71"/>
      <c r="E58" s="71"/>
      <c r="F58" s="71"/>
      <c r="G58" s="71"/>
      <c r="N58" s="14"/>
    </row>
    <row r="59" spans="2:14" ht="19" x14ac:dyDescent="0.25">
      <c r="B59" s="76"/>
      <c r="C59" s="71"/>
      <c r="D59" s="71"/>
      <c r="E59" s="71"/>
      <c r="F59" s="71"/>
      <c r="G59" s="71"/>
      <c r="N59" s="14"/>
    </row>
    <row r="60" spans="2:14" ht="19" x14ac:dyDescent="0.25">
      <c r="B60" s="76"/>
      <c r="C60" s="71"/>
      <c r="D60" s="71"/>
      <c r="E60" s="71"/>
      <c r="F60" s="71"/>
      <c r="G60" s="71"/>
      <c r="N60" s="14"/>
    </row>
    <row r="61" spans="2:14" ht="19" x14ac:dyDescent="0.25">
      <c r="B61" s="76"/>
      <c r="C61" s="71"/>
      <c r="D61" s="71"/>
      <c r="E61" s="71"/>
      <c r="F61" s="71"/>
      <c r="G61" s="71"/>
      <c r="N61" s="14"/>
    </row>
    <row r="62" spans="2:14" ht="19" x14ac:dyDescent="0.25">
      <c r="B62" s="76"/>
      <c r="C62" s="71"/>
      <c r="D62" s="71"/>
      <c r="E62" s="71"/>
      <c r="F62" s="71"/>
      <c r="G62" s="71"/>
      <c r="N62" s="14"/>
    </row>
    <row r="63" spans="2:14" ht="19" x14ac:dyDescent="0.25">
      <c r="B63" s="76"/>
      <c r="C63" s="71"/>
      <c r="D63" s="71"/>
      <c r="E63" s="71"/>
      <c r="F63" s="71"/>
      <c r="G63" s="71"/>
      <c r="N63" s="14"/>
    </row>
    <row r="64" spans="2:14" ht="19" x14ac:dyDescent="0.25">
      <c r="B64" s="76"/>
      <c r="C64" s="71"/>
      <c r="D64" s="71"/>
      <c r="E64" s="71"/>
      <c r="F64" s="71"/>
      <c r="G64" s="71"/>
      <c r="N64" s="14"/>
    </row>
    <row r="65" spans="2:19" ht="19" x14ac:dyDescent="0.25">
      <c r="B65" s="76"/>
      <c r="C65" s="71"/>
      <c r="D65" s="71"/>
      <c r="E65" s="71"/>
      <c r="F65" s="71"/>
      <c r="G65" s="71"/>
      <c r="N65" s="14"/>
    </row>
    <row r="66" spans="2:19" ht="19" x14ac:dyDescent="0.25">
      <c r="B66" s="79"/>
      <c r="C66" s="71"/>
      <c r="D66" s="71"/>
      <c r="E66" s="71"/>
      <c r="F66" s="71"/>
      <c r="G66" s="71"/>
      <c r="N66" s="14"/>
    </row>
    <row r="67" spans="2:19" ht="19" x14ac:dyDescent="0.25">
      <c r="B67" s="76"/>
      <c r="C67" s="71"/>
      <c r="D67" s="71"/>
      <c r="E67" s="71"/>
      <c r="F67" s="71"/>
      <c r="G67" s="71"/>
      <c r="N67" s="14"/>
    </row>
    <row r="68" spans="2:19" ht="19" x14ac:dyDescent="0.25">
      <c r="B68" s="84"/>
      <c r="C68" s="71"/>
      <c r="D68" s="71"/>
      <c r="E68" s="71"/>
      <c r="F68" s="71"/>
      <c r="G68" s="71"/>
      <c r="N68" s="14"/>
    </row>
    <row r="69" spans="2:19" ht="19" x14ac:dyDescent="0.25">
      <c r="B69" s="76"/>
      <c r="C69" s="71"/>
      <c r="D69" s="71"/>
      <c r="E69" s="71"/>
      <c r="F69" s="71"/>
      <c r="G69" s="71"/>
      <c r="N69" s="14"/>
    </row>
    <row r="70" spans="2:19" ht="19" x14ac:dyDescent="0.25">
      <c r="B70" s="76"/>
      <c r="C70" s="71"/>
      <c r="D70" s="71"/>
      <c r="E70" s="71"/>
      <c r="F70" s="71"/>
      <c r="G70" s="71"/>
      <c r="N70" s="14"/>
    </row>
    <row r="71" spans="2:19" ht="19" x14ac:dyDescent="0.25">
      <c r="B71" s="84" t="s">
        <v>69</v>
      </c>
      <c r="C71" s="71"/>
      <c r="D71" s="71"/>
      <c r="E71" s="71"/>
      <c r="F71" s="71"/>
      <c r="G71" s="71"/>
      <c r="N71" s="14"/>
    </row>
    <row r="72" spans="2:19" ht="19" x14ac:dyDescent="0.25">
      <c r="B72" s="76"/>
      <c r="C72" s="71"/>
      <c r="D72" s="71"/>
      <c r="E72" s="71"/>
      <c r="F72" s="71"/>
      <c r="G72" s="71"/>
      <c r="N72" s="14"/>
    </row>
    <row r="73" spans="2:19" ht="19" customHeight="1" x14ac:dyDescent="0.2">
      <c r="B73" s="144" t="s">
        <v>71</v>
      </c>
      <c r="C73" s="145"/>
      <c r="D73" s="145"/>
      <c r="E73" s="145"/>
      <c r="F73" s="145"/>
      <c r="G73" s="145"/>
      <c r="H73" s="145"/>
      <c r="I73" s="145"/>
      <c r="J73" s="145"/>
      <c r="K73" s="145"/>
      <c r="L73" s="145"/>
      <c r="M73" s="145"/>
      <c r="N73" s="146"/>
      <c r="O73" s="72"/>
      <c r="P73" s="72"/>
      <c r="Q73" s="72"/>
      <c r="R73" s="72"/>
      <c r="S73" s="72"/>
    </row>
    <row r="74" spans="2:19" ht="19" customHeight="1" x14ac:dyDescent="0.2">
      <c r="B74" s="144"/>
      <c r="C74" s="145"/>
      <c r="D74" s="145"/>
      <c r="E74" s="145"/>
      <c r="F74" s="145"/>
      <c r="G74" s="145"/>
      <c r="H74" s="145"/>
      <c r="I74" s="145"/>
      <c r="J74" s="145"/>
      <c r="K74" s="145"/>
      <c r="L74" s="145"/>
      <c r="M74" s="145"/>
      <c r="N74" s="146"/>
      <c r="O74" s="72"/>
      <c r="P74" s="72"/>
      <c r="Q74" s="72"/>
      <c r="R74" s="72"/>
      <c r="S74" s="72"/>
    </row>
    <row r="75" spans="2:19" ht="19" customHeight="1" x14ac:dyDescent="0.2">
      <c r="B75" s="144"/>
      <c r="C75" s="145"/>
      <c r="D75" s="145"/>
      <c r="E75" s="145"/>
      <c r="F75" s="145"/>
      <c r="G75" s="145"/>
      <c r="H75" s="145"/>
      <c r="I75" s="145"/>
      <c r="J75" s="145"/>
      <c r="K75" s="145"/>
      <c r="L75" s="145"/>
      <c r="M75" s="145"/>
      <c r="N75" s="146"/>
      <c r="O75" s="72"/>
      <c r="P75" s="72"/>
      <c r="Q75" s="72"/>
      <c r="R75" s="72"/>
      <c r="S75" s="72"/>
    </row>
    <row r="76" spans="2:19" ht="19" customHeight="1" x14ac:dyDescent="0.2">
      <c r="B76" s="81"/>
      <c r="C76" s="82"/>
      <c r="D76" s="82"/>
      <c r="E76" s="82"/>
      <c r="F76" s="82"/>
      <c r="G76" s="82"/>
      <c r="H76" s="82"/>
      <c r="I76" s="82"/>
      <c r="J76" s="82"/>
      <c r="K76" s="82"/>
      <c r="L76" s="82"/>
      <c r="M76" s="82"/>
      <c r="N76" s="83"/>
      <c r="O76" s="72"/>
      <c r="P76" s="72"/>
      <c r="Q76" s="72"/>
      <c r="R76" s="72"/>
      <c r="S76" s="72"/>
    </row>
    <row r="77" spans="2:19" ht="19" x14ac:dyDescent="0.25">
      <c r="B77" s="76"/>
      <c r="C77" s="71"/>
      <c r="D77" s="71"/>
      <c r="E77" s="71"/>
      <c r="F77" s="71"/>
      <c r="G77" s="71"/>
      <c r="N77" s="14"/>
    </row>
    <row r="78" spans="2:19" ht="19" x14ac:dyDescent="0.25">
      <c r="B78" s="76"/>
      <c r="C78" s="71"/>
      <c r="D78" s="71"/>
      <c r="E78" s="71"/>
      <c r="F78" s="71"/>
      <c r="G78" s="71"/>
      <c r="N78" s="14"/>
    </row>
    <row r="79" spans="2:19" ht="19" x14ac:dyDescent="0.25">
      <c r="B79" s="76"/>
      <c r="C79" s="71"/>
      <c r="D79" s="71"/>
      <c r="E79" s="71"/>
      <c r="F79" s="71"/>
      <c r="G79" s="71"/>
      <c r="N79" s="14"/>
    </row>
    <row r="80" spans="2:19" ht="19" x14ac:dyDescent="0.25">
      <c r="B80" s="76"/>
      <c r="C80" s="71"/>
      <c r="D80" s="71"/>
      <c r="E80" s="71"/>
      <c r="F80" s="71"/>
      <c r="G80" s="71"/>
      <c r="N80" s="14"/>
    </row>
    <row r="81" spans="2:14" ht="19" x14ac:dyDescent="0.25">
      <c r="B81" s="76"/>
      <c r="C81" s="71"/>
      <c r="D81" s="71"/>
      <c r="E81" s="71"/>
      <c r="F81" s="71"/>
      <c r="G81" s="71"/>
      <c r="N81" s="14"/>
    </row>
    <row r="82" spans="2:14" ht="19" x14ac:dyDescent="0.25">
      <c r="B82" s="76"/>
      <c r="C82" s="71"/>
      <c r="D82" s="71"/>
      <c r="E82" s="71"/>
      <c r="F82" s="71"/>
      <c r="G82" s="71"/>
      <c r="N82" s="14"/>
    </row>
    <row r="83" spans="2:14" ht="19" x14ac:dyDescent="0.25">
      <c r="B83" s="76"/>
      <c r="C83" s="71"/>
      <c r="D83" s="71"/>
      <c r="E83" s="71"/>
      <c r="F83" s="71"/>
      <c r="G83" s="71"/>
      <c r="N83" s="14"/>
    </row>
    <row r="84" spans="2:14" ht="19" x14ac:dyDescent="0.25">
      <c r="B84" s="76"/>
      <c r="C84" s="71"/>
      <c r="D84" s="71"/>
      <c r="E84" s="71"/>
      <c r="F84" s="71"/>
      <c r="G84" s="71"/>
      <c r="N84" s="14"/>
    </row>
    <row r="85" spans="2:14" ht="19" x14ac:dyDescent="0.25">
      <c r="B85" s="76"/>
      <c r="C85" s="71"/>
      <c r="D85" s="71"/>
      <c r="E85" s="71"/>
      <c r="F85" s="71"/>
      <c r="G85" s="71"/>
      <c r="N85" s="14"/>
    </row>
    <row r="86" spans="2:14" ht="19" x14ac:dyDescent="0.25">
      <c r="B86" s="76"/>
      <c r="C86" s="71"/>
      <c r="D86" s="71"/>
      <c r="E86" s="71"/>
      <c r="F86" s="71"/>
      <c r="G86" s="71"/>
      <c r="N86" s="14"/>
    </row>
    <row r="87" spans="2:14" ht="19" x14ac:dyDescent="0.25">
      <c r="B87" s="76"/>
      <c r="C87" s="71"/>
      <c r="D87" s="71"/>
      <c r="E87" s="71"/>
      <c r="F87" s="71"/>
      <c r="G87" s="71"/>
      <c r="N87" s="14"/>
    </row>
    <row r="88" spans="2:14" ht="19" x14ac:dyDescent="0.25">
      <c r="B88" s="76"/>
      <c r="C88" s="71"/>
      <c r="D88" s="71"/>
      <c r="E88" s="71"/>
      <c r="F88" s="71"/>
      <c r="G88" s="71"/>
      <c r="N88" s="14"/>
    </row>
    <row r="89" spans="2:14" ht="19" x14ac:dyDescent="0.25">
      <c r="B89" s="76"/>
      <c r="C89" s="71"/>
      <c r="D89" s="71"/>
      <c r="E89" s="71"/>
      <c r="F89" s="71"/>
      <c r="G89" s="71"/>
      <c r="N89" s="14"/>
    </row>
    <row r="90" spans="2:14" ht="19" x14ac:dyDescent="0.25">
      <c r="B90" s="76"/>
      <c r="C90" s="71"/>
      <c r="D90" s="71"/>
      <c r="E90" s="71"/>
      <c r="F90" s="71"/>
      <c r="G90" s="71"/>
      <c r="N90" s="14"/>
    </row>
    <row r="91" spans="2:14" ht="19" x14ac:dyDescent="0.25">
      <c r="B91" s="79"/>
      <c r="C91" s="71"/>
      <c r="D91" s="71"/>
      <c r="E91" s="71"/>
      <c r="F91" s="71"/>
      <c r="G91" s="71"/>
      <c r="N91" s="14"/>
    </row>
    <row r="92" spans="2:14" ht="19" x14ac:dyDescent="0.25">
      <c r="B92" s="76"/>
      <c r="C92" s="71"/>
      <c r="D92" s="71"/>
      <c r="E92" s="71"/>
      <c r="F92" s="71"/>
      <c r="G92" s="71"/>
      <c r="N92" s="14"/>
    </row>
    <row r="93" spans="2:14" ht="19" x14ac:dyDescent="0.25">
      <c r="B93" s="84"/>
      <c r="C93" s="71"/>
      <c r="D93" s="71"/>
      <c r="E93" s="71"/>
      <c r="F93" s="71"/>
      <c r="G93" s="71"/>
      <c r="N93" s="14"/>
    </row>
    <row r="94" spans="2:14" ht="19" x14ac:dyDescent="0.25">
      <c r="B94" s="76"/>
      <c r="C94" s="71"/>
      <c r="D94" s="71"/>
      <c r="E94" s="71"/>
      <c r="F94" s="71"/>
      <c r="G94" s="71"/>
      <c r="N94" s="14"/>
    </row>
    <row r="95" spans="2:14" ht="19" x14ac:dyDescent="0.25">
      <c r="B95" s="90" t="s">
        <v>78</v>
      </c>
      <c r="C95" s="91"/>
      <c r="D95" s="91"/>
      <c r="E95" s="91"/>
      <c r="F95" s="91"/>
      <c r="G95" s="91"/>
      <c r="H95" s="92"/>
      <c r="I95" s="92"/>
      <c r="J95" s="92"/>
      <c r="K95" s="92"/>
      <c r="L95" s="92"/>
      <c r="M95" s="92"/>
      <c r="N95" s="16"/>
    </row>
  </sheetData>
  <sheetProtection sheet="1" objects="1" scenarios="1"/>
  <mergeCells count="3">
    <mergeCell ref="B28:N30"/>
    <mergeCell ref="B31:N32"/>
    <mergeCell ref="B73:N7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Minkowski Spacetime Diagram</vt:lpstr>
      <vt:lpstr>Twin Paradox</vt:lpstr>
      <vt:lpstr>Simultaneity</vt:lpstr>
    </vt:vector>
  </TitlesOfParts>
  <Manager/>
  <Company>Astronomy Morsels</Company>
  <LinksUpToDate>false</LinksUpToDate>
  <SharedDoc>false</SharedDoc>
  <HyperlinkBase>www.astronomy-morsels.ch</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Spacetime</dc:title>
  <dc:subject/>
  <dc:creator>Anton Viola</dc:creator>
  <cp:keywords/>
  <dc:description/>
  <cp:lastModifiedBy>Anton Viola</cp:lastModifiedBy>
  <dcterms:created xsi:type="dcterms:W3CDTF">2023-12-27T12:06:39Z</dcterms:created>
  <dcterms:modified xsi:type="dcterms:W3CDTF">2024-05-02T05:32:32Z</dcterms:modified>
  <cp:category/>
</cp:coreProperties>
</file>