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nssassenburg/Library/CloudStorage/Dropbox/X_Private/20_Astronomy/Morsels/"/>
    </mc:Choice>
  </mc:AlternateContent>
  <xr:revisionPtr revIDLastSave="0" documentId="13_ncr:1_{DE2114AF-97E2-6B45-9FBF-621BB0EF29B6}" xr6:coauthVersionLast="47" xr6:coauthVersionMax="47" xr10:uidLastSave="{00000000-0000-0000-0000-000000000000}"/>
  <bookViews>
    <workbookView xWindow="11540" yWindow="7660" windowWidth="32260" windowHeight="18220" xr2:uid="{02D502B2-FB2B-F842-B9CB-1DBF80846115}"/>
  </bookViews>
  <sheets>
    <sheet name="Introduction" sheetId="3" r:id="rId1"/>
    <sheet name="Planet data" sheetId="2" r:id="rId2"/>
    <sheet name="Weigh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C11" i="4"/>
  <c r="C10" i="4"/>
  <c r="C9" i="4"/>
  <c r="C8" i="4"/>
  <c r="C7" i="4"/>
  <c r="C6" i="4"/>
  <c r="C5" i="4"/>
</calcChain>
</file>

<file path=xl/sharedStrings.xml><?xml version="1.0" encoding="utf-8"?>
<sst xmlns="http://schemas.openxmlformats.org/spreadsheetml/2006/main" count="83" uniqueCount="62">
  <si>
    <t> MERCURY </t>
  </si>
  <si>
    <t> VENUS </t>
  </si>
  <si>
    <t> EARTH </t>
  </si>
  <si>
    <t> MOON </t>
  </si>
  <si>
    <t> MARS </t>
  </si>
  <si>
    <t> JUPITER </t>
  </si>
  <si>
    <t> SATURN </t>
  </si>
  <si>
    <t> URANUS </t>
  </si>
  <si>
    <t> NEPTUNE </t>
  </si>
  <si>
    <t> PLUTO </t>
  </si>
  <si>
    <t>Diameter (km)</t>
  </si>
  <si>
    <t>12,104</t>
  </si>
  <si>
    <t>12,756</t>
  </si>
  <si>
    <t>142,984</t>
  </si>
  <si>
    <t>120,536</t>
  </si>
  <si>
    <t>51,118</t>
  </si>
  <si>
    <t>49,528</t>
  </si>
  <si>
    <t>Escape Velocity (km/s)</t>
  </si>
  <si>
    <t>Rotation Period (hours)</t>
  </si>
  <si>
    <t>Length of Day (hours)</t>
  </si>
  <si>
    <t>0.384*</t>
  </si>
  <si>
    <t>0.363*</t>
  </si>
  <si>
    <t>0.406*</t>
  </si>
  <si>
    <t>Orbital Period (days)</t>
  </si>
  <si>
    <t>Orbital Velocity (km/s)</t>
  </si>
  <si>
    <t>Orbital Inclination (degrees)</t>
  </si>
  <si>
    <t>Orbital Eccentricity</t>
  </si>
  <si>
    <t>Obliquity to Orbit (degrees)</t>
  </si>
  <si>
    <t>Mean Temperature (C)</t>
  </si>
  <si>
    <t>Surface Pressure (bars)</t>
  </si>
  <si>
    <t>Unknown*</t>
  </si>
  <si>
    <t>Number of Moons</t>
  </si>
  <si>
    <t>Ring System?</t>
  </si>
  <si>
    <t>No</t>
  </si>
  <si>
    <t>Yes</t>
  </si>
  <si>
    <t>Global Magnetic Field?</t>
  </si>
  <si>
    <t>Unknown</t>
  </si>
  <si>
    <t>Email</t>
  </si>
  <si>
    <t>V1.0</t>
  </si>
  <si>
    <t>Our solar system has eight planets. Moving outward from the Sun, the planets are: Mercury, Venus, Earth, Mars, Jupiter, Saturn, Uranus, and Neptune. This spreadsheets summarises the most important facts about these planets.</t>
  </si>
  <si>
    <r>
      <t>Mass (10</t>
    </r>
    <r>
      <rPr>
        <vertAlign val="superscript"/>
        <sz val="12"/>
        <color theme="1"/>
        <rFont val="Calibri"/>
        <family val="2"/>
      </rPr>
      <t>24</t>
    </r>
    <r>
      <rPr>
        <sz val="12"/>
        <color theme="1"/>
        <rFont val="Calibri"/>
        <family val="2"/>
      </rPr>
      <t>kg)</t>
    </r>
  </si>
  <si>
    <r>
      <t>Density (kg/m</t>
    </r>
    <r>
      <rPr>
        <vertAlign val="superscript"/>
        <sz val="12"/>
        <color theme="1"/>
        <rFont val="Calibri"/>
        <family val="2"/>
      </rPr>
      <t>3</t>
    </r>
    <r>
      <rPr>
        <sz val="12"/>
        <color theme="1"/>
        <rFont val="Calibri"/>
        <family val="2"/>
      </rPr>
      <t>)</t>
    </r>
  </si>
  <si>
    <r>
      <t>Gravity (m/s</t>
    </r>
    <r>
      <rPr>
        <vertAlign val="superscript"/>
        <sz val="12"/>
        <color theme="1"/>
        <rFont val="Calibri"/>
        <family val="2"/>
      </rPr>
      <t>2</t>
    </r>
    <r>
      <rPr>
        <sz val="12"/>
        <color theme="1"/>
        <rFont val="Calibri"/>
        <family val="2"/>
      </rPr>
      <t>)</t>
    </r>
  </si>
  <si>
    <r>
      <t>Distance from Sun (10</t>
    </r>
    <r>
      <rPr>
        <vertAlign val="superscript"/>
        <sz val="12"/>
        <color theme="1"/>
        <rFont val="Calibri"/>
        <family val="2"/>
      </rPr>
      <t>6 </t>
    </r>
    <r>
      <rPr>
        <sz val="12"/>
        <color theme="1"/>
        <rFont val="Calibri"/>
        <family val="2"/>
      </rPr>
      <t>km)</t>
    </r>
  </si>
  <si>
    <r>
      <t>Perihelion (10</t>
    </r>
    <r>
      <rPr>
        <vertAlign val="superscript"/>
        <sz val="12"/>
        <color theme="1"/>
        <rFont val="Calibri"/>
        <family val="2"/>
      </rPr>
      <t>6</t>
    </r>
    <r>
      <rPr>
        <sz val="12"/>
        <color theme="1"/>
        <rFont val="Calibri"/>
        <family val="2"/>
      </rPr>
      <t> km)</t>
    </r>
  </si>
  <si>
    <r>
      <t>Aphelion (10</t>
    </r>
    <r>
      <rPr>
        <vertAlign val="superscript"/>
        <sz val="12"/>
        <color theme="1"/>
        <rFont val="Calibri"/>
        <family val="2"/>
      </rPr>
      <t>6</t>
    </r>
    <r>
      <rPr>
        <sz val="12"/>
        <color theme="1"/>
        <rFont val="Calibri"/>
        <family val="2"/>
      </rPr>
      <t> km)</t>
    </r>
  </si>
  <si>
    <t>All Rights Reserved:  © Astronomy Morsels.</t>
  </si>
  <si>
    <t>I'm solely responsible for the input and express no warranty.  Use at your own risk.</t>
  </si>
  <si>
    <t>Nonetheless, this spreadsheet has been carefully reviewed, and calculation results have been compared with other applications.</t>
  </si>
  <si>
    <t>Source</t>
  </si>
  <si>
    <r>
      <rPr>
        <b/>
        <sz val="14"/>
        <color theme="0"/>
        <rFont val="Calibri"/>
        <family val="2"/>
      </rPr>
      <t>Compiled by</t>
    </r>
    <r>
      <rPr>
        <sz val="14"/>
        <color theme="0"/>
        <rFont val="Calibri"/>
        <family val="2"/>
      </rPr>
      <t>: Anton Viola (Astronomy Morsels).</t>
    </r>
  </si>
  <si>
    <r>
      <rPr>
        <b/>
        <sz val="14"/>
        <color theme="0"/>
        <rFont val="Calibri"/>
        <family val="2"/>
      </rPr>
      <t>Latest update</t>
    </r>
    <r>
      <rPr>
        <sz val="14"/>
        <color theme="0"/>
        <rFont val="Calibri"/>
        <family val="2"/>
      </rPr>
      <t>: 7th September, 2000.</t>
    </r>
  </si>
  <si>
    <t>Input</t>
  </si>
  <si>
    <t>Weight (Earth)</t>
  </si>
  <si>
    <t>Mercury</t>
  </si>
  <si>
    <t>Venus</t>
  </si>
  <si>
    <t>Mars</t>
  </si>
  <si>
    <t>Jupiter</t>
  </si>
  <si>
    <t>Saturn</t>
  </si>
  <si>
    <t>Uranus</t>
  </si>
  <si>
    <t>Neptune</t>
  </si>
  <si>
    <t>Pluto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</si>
</sst>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vertAlign val="superscript"/>
      <sz val="12"/>
      <color theme="1"/>
      <name val="Calibri"/>
      <family val="2"/>
    </font>
    <font>
      <b/>
      <u/>
      <sz val="16"/>
      <color theme="1"/>
      <name val="Calibri"/>
      <family val="2"/>
    </font>
    <font>
      <i/>
      <sz val="14"/>
      <color theme="0"/>
      <name val="Calibri"/>
      <family val="2"/>
    </font>
    <font>
      <sz val="14"/>
      <color theme="0"/>
      <name val="Calibri"/>
      <family val="2"/>
    </font>
    <font>
      <b/>
      <sz val="14"/>
      <color theme="0"/>
      <name val="Calibri"/>
      <family val="2"/>
    </font>
    <font>
      <sz val="14"/>
      <color theme="0"/>
      <name val="Aptos Narrow"/>
      <family val="2"/>
      <scheme val="minor"/>
    </font>
    <font>
      <u/>
      <sz val="14"/>
      <color theme="0"/>
      <name val="Calibri"/>
      <family val="2"/>
    </font>
    <font>
      <u/>
      <sz val="12"/>
      <color theme="0"/>
      <name val="Calibri"/>
      <family val="2"/>
    </font>
    <font>
      <sz val="9"/>
      <color theme="0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6" fillId="0" borderId="0" xfId="1" applyFont="1"/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center"/>
    </xf>
    <xf numFmtId="0" fontId="10" fillId="3" borderId="14" xfId="0" applyFont="1" applyFill="1" applyBorder="1"/>
    <xf numFmtId="0" fontId="11" fillId="3" borderId="15" xfId="1" applyFont="1" applyFill="1" applyBorder="1" applyAlignment="1">
      <alignment horizontal="center"/>
    </xf>
    <xf numFmtId="0" fontId="11" fillId="3" borderId="16" xfId="1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8" fillId="3" borderId="17" xfId="0" applyFont="1" applyFill="1" applyBorder="1" applyAlignment="1">
      <alignment horizontal="center"/>
    </xf>
    <xf numFmtId="0" fontId="8" fillId="3" borderId="18" xfId="1" applyFont="1" applyFill="1" applyBorder="1" applyAlignment="1">
      <alignment horizontal="left"/>
    </xf>
    <xf numFmtId="0" fontId="8" fillId="3" borderId="19" xfId="1" applyFont="1" applyFill="1" applyBorder="1" applyAlignment="1">
      <alignment horizontal="left"/>
    </xf>
    <xf numFmtId="0" fontId="10" fillId="3" borderId="19" xfId="0" applyFont="1" applyFill="1" applyBorder="1"/>
    <xf numFmtId="0" fontId="9" fillId="3" borderId="20" xfId="0" applyFont="1" applyFill="1" applyBorder="1" applyAlignment="1">
      <alignment horizontal="center"/>
    </xf>
    <xf numFmtId="0" fontId="0" fillId="3" borderId="0" xfId="0" applyFill="1"/>
    <xf numFmtId="0" fontId="14" fillId="4" borderId="0" xfId="0" applyFont="1" applyFill="1" applyAlignment="1">
      <alignment horizontal="right"/>
    </xf>
    <xf numFmtId="2" fontId="14" fillId="4" borderId="0" xfId="0" applyNumberFormat="1" applyFont="1" applyFill="1" applyProtection="1">
      <protection locked="0"/>
    </xf>
    <xf numFmtId="0" fontId="3" fillId="0" borderId="24" xfId="0" applyFont="1" applyBorder="1"/>
    <xf numFmtId="2" fontId="3" fillId="5" borderId="24" xfId="0" applyNumberFormat="1" applyFont="1" applyFill="1" applyBorder="1"/>
    <xf numFmtId="0" fontId="7" fillId="3" borderId="0" xfId="0" applyFont="1" applyFill="1" applyAlignment="1">
      <alignment horizontal="center" vertical="center" wrapText="1"/>
    </xf>
    <xf numFmtId="0" fontId="12" fillId="3" borderId="13" xfId="1" applyFont="1" applyFill="1" applyBorder="1" applyAlignment="1">
      <alignment horizontal="center"/>
    </xf>
    <xf numFmtId="0" fontId="12" fillId="3" borderId="14" xfId="1" applyFont="1" applyFill="1" applyBorder="1" applyAlignment="1">
      <alignment horizontal="center"/>
    </xf>
    <xf numFmtId="0" fontId="12" fillId="3" borderId="21" xfId="1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Mass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C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'Planet data'!$B$49</c:f>
              <c:strCache>
                <c:ptCount val="1"/>
                <c:pt idx="0">
                  <c:v>Mass (1024kg)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C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'Planet data'!$C$48:$L$48</c:f>
              <c:strCache>
                <c:ptCount val="10"/>
                <c:pt idx="0">
                  <c:v> MERCURY </c:v>
                </c:pt>
                <c:pt idx="1">
                  <c:v> VENUS </c:v>
                </c:pt>
                <c:pt idx="2">
                  <c:v> EARTH </c:v>
                </c:pt>
                <c:pt idx="3">
                  <c:v> MOON </c:v>
                </c:pt>
                <c:pt idx="4">
                  <c:v> MARS </c:v>
                </c:pt>
                <c:pt idx="5">
                  <c:v> JUPITER </c:v>
                </c:pt>
                <c:pt idx="6">
                  <c:v> SATURN </c:v>
                </c:pt>
                <c:pt idx="7">
                  <c:v> URANUS </c:v>
                </c:pt>
                <c:pt idx="8">
                  <c:v> NEPTUNE </c:v>
                </c:pt>
                <c:pt idx="9">
                  <c:v> PLUTO </c:v>
                </c:pt>
              </c:strCache>
            </c:strRef>
          </c:cat>
          <c:val>
            <c:numRef>
              <c:f>'Planet data'!$C$49:$L$49</c:f>
              <c:numCache>
                <c:formatCode>General</c:formatCode>
                <c:ptCount val="10"/>
                <c:pt idx="0">
                  <c:v>0.33</c:v>
                </c:pt>
                <c:pt idx="1">
                  <c:v>4.87</c:v>
                </c:pt>
                <c:pt idx="2">
                  <c:v>5.97</c:v>
                </c:pt>
                <c:pt idx="3">
                  <c:v>7.2999999999999995E-2</c:v>
                </c:pt>
                <c:pt idx="4">
                  <c:v>0.64200000000000002</c:v>
                </c:pt>
                <c:pt idx="5">
                  <c:v>1898</c:v>
                </c:pt>
                <c:pt idx="6">
                  <c:v>568</c:v>
                </c:pt>
                <c:pt idx="7">
                  <c:v>86.8</c:v>
                </c:pt>
                <c:pt idx="8">
                  <c:v>102</c:v>
                </c:pt>
                <c:pt idx="9">
                  <c:v>1.46E-2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1-3041-BEAE-995A720DA1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763528896"/>
        <c:axId val="1762798944"/>
      </c:barChart>
      <c:catAx>
        <c:axId val="176352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762798944"/>
        <c:crosses val="autoZero"/>
        <c:auto val="1"/>
        <c:lblAlgn val="ctr"/>
        <c:lblOffset val="100"/>
        <c:noMultiLvlLbl val="0"/>
      </c:catAx>
      <c:valAx>
        <c:axId val="17627989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7635288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Orbital Period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C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'Planet data'!$B$59</c:f>
              <c:strCache>
                <c:ptCount val="1"/>
                <c:pt idx="0">
                  <c:v>Orbital Period (days)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C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'Planet data'!$C$48:$L$48</c:f>
              <c:strCache>
                <c:ptCount val="10"/>
                <c:pt idx="0">
                  <c:v> MERCURY </c:v>
                </c:pt>
                <c:pt idx="1">
                  <c:v> VENUS </c:v>
                </c:pt>
                <c:pt idx="2">
                  <c:v> EARTH </c:v>
                </c:pt>
                <c:pt idx="3">
                  <c:v> MOON </c:v>
                </c:pt>
                <c:pt idx="4">
                  <c:v> MARS </c:v>
                </c:pt>
                <c:pt idx="5">
                  <c:v> JUPITER </c:v>
                </c:pt>
                <c:pt idx="6">
                  <c:v> SATURN </c:v>
                </c:pt>
                <c:pt idx="7">
                  <c:v> URANUS </c:v>
                </c:pt>
                <c:pt idx="8">
                  <c:v> NEPTUNE </c:v>
                </c:pt>
                <c:pt idx="9">
                  <c:v> PLUTO </c:v>
                </c:pt>
              </c:strCache>
            </c:strRef>
          </c:cat>
          <c:val>
            <c:numRef>
              <c:f>'Planet data'!$C$59:$L$59</c:f>
              <c:numCache>
                <c:formatCode>#,##0.0</c:formatCode>
                <c:ptCount val="10"/>
                <c:pt idx="0">
                  <c:v>88</c:v>
                </c:pt>
                <c:pt idx="1">
                  <c:v>224.7</c:v>
                </c:pt>
                <c:pt idx="2">
                  <c:v>365.2</c:v>
                </c:pt>
                <c:pt idx="3">
                  <c:v>27.3</c:v>
                </c:pt>
                <c:pt idx="4">
                  <c:v>687</c:v>
                </c:pt>
                <c:pt idx="5">
                  <c:v>4331</c:v>
                </c:pt>
                <c:pt idx="6">
                  <c:v>10747</c:v>
                </c:pt>
                <c:pt idx="7">
                  <c:v>30589</c:v>
                </c:pt>
                <c:pt idx="8">
                  <c:v>59800</c:v>
                </c:pt>
                <c:pt idx="9">
                  <c:v>90560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D-F846-AE8C-EA3FB70AAE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763528896"/>
        <c:axId val="1762798944"/>
      </c:barChart>
      <c:catAx>
        <c:axId val="1763528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762798944"/>
        <c:crosses val="autoZero"/>
        <c:auto val="1"/>
        <c:lblAlgn val="ctr"/>
        <c:lblOffset val="100"/>
        <c:noMultiLvlLbl val="0"/>
      </c:catAx>
      <c:valAx>
        <c:axId val="1762798944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H"/>
          </a:p>
        </c:txPr>
        <c:crossAx val="17635288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GB"/>
              <a:t>Weight on Other Planets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CH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C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Weight!$B$5:$B$12</c:f>
              <c:strCache>
                <c:ptCount val="8"/>
                <c:pt idx="0">
                  <c:v>Mercury</c:v>
                </c:pt>
                <c:pt idx="1">
                  <c:v>Venus</c:v>
                </c:pt>
                <c:pt idx="2">
                  <c:v>Mars</c:v>
                </c:pt>
                <c:pt idx="3">
                  <c:v>Jupiter</c:v>
                </c:pt>
                <c:pt idx="4">
                  <c:v>Saturn</c:v>
                </c:pt>
                <c:pt idx="5">
                  <c:v>Uranus</c:v>
                </c:pt>
                <c:pt idx="6">
                  <c:v>Neptune</c:v>
                </c:pt>
                <c:pt idx="7">
                  <c:v>Pluto</c:v>
                </c:pt>
              </c:strCache>
            </c:strRef>
          </c:cat>
          <c:val>
            <c:numRef>
              <c:f>Weight!$C$5:$C$12</c:f>
              <c:numCache>
                <c:formatCode>0.00</c:formatCode>
                <c:ptCount val="8"/>
                <c:pt idx="0">
                  <c:v>22.68</c:v>
                </c:pt>
                <c:pt idx="1">
                  <c:v>54.42</c:v>
                </c:pt>
                <c:pt idx="2">
                  <c:v>22.62</c:v>
                </c:pt>
                <c:pt idx="3">
                  <c:v>141.84</c:v>
                </c:pt>
                <c:pt idx="4">
                  <c:v>54.96</c:v>
                </c:pt>
                <c:pt idx="5">
                  <c:v>53.34</c:v>
                </c:pt>
                <c:pt idx="6">
                  <c:v>67.5</c:v>
                </c:pt>
                <c:pt idx="7">
                  <c:v>4.0200000000000005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B-154D-AE4A-7D13B8B25C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26602399"/>
        <c:axId val="826604111"/>
      </c:barChart>
      <c:catAx>
        <c:axId val="8266023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CH"/>
          </a:p>
        </c:txPr>
        <c:crossAx val="826604111"/>
        <c:crosses val="autoZero"/>
        <c:auto val="1"/>
        <c:lblAlgn val="ctr"/>
        <c:lblOffset val="100"/>
        <c:noMultiLvlLbl val="0"/>
      </c:catAx>
      <c:valAx>
        <c:axId val="82660411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CH"/>
          </a:p>
        </c:txPr>
        <c:crossAx val="826602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en-C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astronomy-morsels.ch/morsel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gif"/><Relationship Id="rId2" Type="http://schemas.openxmlformats.org/officeDocument/2006/relationships/image" Target="../media/image5.jpeg"/><Relationship Id="rId1" Type="http://schemas.openxmlformats.org/officeDocument/2006/relationships/image" Target="../media/image4.gif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101601</xdr:colOff>
      <xdr:row>17</xdr:row>
      <xdr:rowOff>152400</xdr:rowOff>
    </xdr:from>
    <xdr:to>
      <xdr:col>10</xdr:col>
      <xdr:colOff>822679</xdr:colOff>
      <xdr:row>40</xdr:row>
      <xdr:rowOff>63500</xdr:rowOff>
    </xdr:to>
    <xdr:pic>
      <xdr:nvPicPr>
        <xdr:cNvPr id="2" name="Picture 1" descr="How Many Planets are in our Solar System? | Facts &amp; Amount">
          <a:extLst>
            <a:ext uri="{FF2B5EF4-FFF2-40B4-BE49-F238E27FC236}">
              <a16:creationId xmlns:a16="http://schemas.microsoft.com/office/drawing/2014/main" id="{DBE206B9-D3E1-119D-6722-49A00A99F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1" y="3784600"/>
          <a:ext cx="8150578" cy="458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736600</xdr:colOff>
      <xdr:row>46</xdr:row>
      <xdr:rowOff>50800</xdr:rowOff>
    </xdr:from>
    <xdr:to>
      <xdr:col>9</xdr:col>
      <xdr:colOff>355600</xdr:colOff>
      <xdr:row>55</xdr:row>
      <xdr:rowOff>165100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17FC28-F4CB-FE7E-F306-DB3A4271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7600" y="9499600"/>
          <a:ext cx="5397500" cy="194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70</xdr:row>
      <xdr:rowOff>63500</xdr:rowOff>
    </xdr:from>
    <xdr:to>
      <xdr:col>5</xdr:col>
      <xdr:colOff>711200</xdr:colOff>
      <xdr:row>87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95242D-C0F9-9941-B657-3BA66D92B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584200</xdr:colOff>
      <xdr:row>70</xdr:row>
      <xdr:rowOff>25400</xdr:rowOff>
    </xdr:from>
    <xdr:to>
      <xdr:col>12</xdr:col>
      <xdr:colOff>12700</xdr:colOff>
      <xdr:row>87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0D0425-57E9-1445-A04A-C5013C94F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</xdr:row>
      <xdr:rowOff>139700</xdr:rowOff>
    </xdr:from>
    <xdr:to>
      <xdr:col>12</xdr:col>
      <xdr:colOff>12701</xdr:colOff>
      <xdr:row>43</xdr:row>
      <xdr:rowOff>127000</xdr:rowOff>
    </xdr:to>
    <xdr:pic>
      <xdr:nvPicPr>
        <xdr:cNvPr id="4" name="Picture 3" descr="Solar System Map">
          <a:extLst>
            <a:ext uri="{FF2B5EF4-FFF2-40B4-BE49-F238E27FC236}">
              <a16:creationId xmlns:a16="http://schemas.microsoft.com/office/drawing/2014/main" id="{489EAB36-C0E9-CF4D-8565-5017323E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55600"/>
          <a:ext cx="14427201" cy="811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600934</xdr:colOff>
      <xdr:row>10</xdr:row>
      <xdr:rowOff>104387</xdr:rowOff>
    </xdr:to>
    <xdr:pic>
      <xdr:nvPicPr>
        <xdr:cNvPr id="2" name="Picture 11" descr="http://lepmfi.gsfc.nasa.gov/mfi/lepedu/siteimg/all_planets.gif" hidden="1">
          <a:extLst>
            <a:ext uri="{FF2B5EF4-FFF2-40B4-BE49-F238E27FC236}">
              <a16:creationId xmlns:a16="http://schemas.microsoft.com/office/drawing/2014/main" id="{5F6E6EBF-20E1-1F43-997C-F2BC5FA52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42434" cy="213638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635000</xdr:colOff>
      <xdr:row>6</xdr:row>
      <xdr:rowOff>32497</xdr:rowOff>
    </xdr:to>
    <xdr:pic>
      <xdr:nvPicPr>
        <xdr:cNvPr id="3" name="Picture 14" descr="http://upload.wikimedia.org/wikipedia/commons/thumb/a/aa/Sun920607.jpg/100px-Sun920607.jpg" hidden="1">
          <a:extLst>
            <a:ext uri="{FF2B5EF4-FFF2-40B4-BE49-F238E27FC236}">
              <a16:creationId xmlns:a16="http://schemas.microsoft.com/office/drawing/2014/main" id="{BBBD1686-1CF7-F243-A97E-DF2E5C364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0100" y="1219200"/>
          <a:ext cx="635000" cy="43889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615759</xdr:colOff>
      <xdr:row>6</xdr:row>
      <xdr:rowOff>144184</xdr:rowOff>
    </xdr:to>
    <xdr:pic>
      <xdr:nvPicPr>
        <xdr:cNvPr id="4" name="Picture 16" descr="http://upload.wikimedia.org/wikipedia/commons/thumb/3/30/Mercury_in_color_-_Prockter07_centered.jpg/100px-Mercury_in_color_-_Prockter07_centered.jpg" hidden="1">
          <a:extLst>
            <a:ext uri="{FF2B5EF4-FFF2-40B4-BE49-F238E27FC236}">
              <a16:creationId xmlns:a16="http://schemas.microsoft.com/office/drawing/2014/main" id="{5609C30A-84E5-0E40-982A-1ECC587F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0100" y="1219200"/>
          <a:ext cx="615759" cy="55058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461868</xdr:colOff>
      <xdr:row>10</xdr:row>
      <xdr:rowOff>118245</xdr:rowOff>
    </xdr:to>
    <xdr:pic>
      <xdr:nvPicPr>
        <xdr:cNvPr id="5" name="Picture 4" descr="SolarSystem.jpg" hidden="1">
          <a:extLst>
            <a:ext uri="{FF2B5EF4-FFF2-40B4-BE49-F238E27FC236}">
              <a16:creationId xmlns:a16="http://schemas.microsoft.com/office/drawing/2014/main" id="{869AE17F-0216-314F-ADCB-388F7248B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2303368" cy="21502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3</xdr:col>
      <xdr:colOff>466725</xdr:colOff>
      <xdr:row>12</xdr:row>
      <xdr:rowOff>6911</xdr:rowOff>
    </xdr:to>
    <xdr:pic>
      <xdr:nvPicPr>
        <xdr:cNvPr id="6" name="Picture 5" descr="SolarSystem2.jpg" hidden="1">
          <a:extLst>
            <a:ext uri="{FF2B5EF4-FFF2-40B4-BE49-F238E27FC236}">
              <a16:creationId xmlns:a16="http://schemas.microsoft.com/office/drawing/2014/main" id="{C4328CF9-73DC-F841-9FB2-A6EC7B40E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812800"/>
          <a:ext cx="3133725" cy="18357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366057</xdr:colOff>
      <xdr:row>10</xdr:row>
      <xdr:rowOff>117394</xdr:rowOff>
    </xdr:to>
    <xdr:pic>
      <xdr:nvPicPr>
        <xdr:cNvPr id="7" name="Picture 6" descr="SolarSystem.jpg" hidden="1">
          <a:extLst>
            <a:ext uri="{FF2B5EF4-FFF2-40B4-BE49-F238E27FC236}">
              <a16:creationId xmlns:a16="http://schemas.microsoft.com/office/drawing/2014/main" id="{864958CF-D6DC-4B4B-B357-F3EA49218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2207557" cy="21493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3</xdr:col>
      <xdr:colOff>447675</xdr:colOff>
      <xdr:row>12</xdr:row>
      <xdr:rowOff>6911</xdr:rowOff>
    </xdr:to>
    <xdr:pic>
      <xdr:nvPicPr>
        <xdr:cNvPr id="8" name="Picture 7" descr="SolarSystem2.jpg" hidden="1">
          <a:extLst>
            <a:ext uri="{FF2B5EF4-FFF2-40B4-BE49-F238E27FC236}">
              <a16:creationId xmlns:a16="http://schemas.microsoft.com/office/drawing/2014/main" id="{F3503E1A-9E7F-8B49-850A-9AFE5A032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812800"/>
          <a:ext cx="3114675" cy="18357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3</xdr:col>
      <xdr:colOff>431800</xdr:colOff>
      <xdr:row>12</xdr:row>
      <xdr:rowOff>6911</xdr:rowOff>
    </xdr:to>
    <xdr:pic>
      <xdr:nvPicPr>
        <xdr:cNvPr id="9" name="Picture 8" descr="SolarSystem2.jpg" hidden="1">
          <a:extLst>
            <a:ext uri="{FF2B5EF4-FFF2-40B4-BE49-F238E27FC236}">
              <a16:creationId xmlns:a16="http://schemas.microsoft.com/office/drawing/2014/main" id="{E38DD8B9-30FF-9C43-929B-14D04EF41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812800"/>
          <a:ext cx="3098800" cy="18357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431053</xdr:colOff>
      <xdr:row>9</xdr:row>
      <xdr:rowOff>6911</xdr:rowOff>
    </xdr:to>
    <xdr:pic>
      <xdr:nvPicPr>
        <xdr:cNvPr id="10" name="Picture 9" descr="SolarSystem2.jpg" hidden="1">
          <a:extLst>
            <a:ext uri="{FF2B5EF4-FFF2-40B4-BE49-F238E27FC236}">
              <a16:creationId xmlns:a16="http://schemas.microsoft.com/office/drawing/2014/main" id="{22EE68F3-CED5-BF46-B16F-C65571E20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3098053" cy="18357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539750</xdr:colOff>
      <xdr:row>7</xdr:row>
      <xdr:rowOff>87780</xdr:rowOff>
    </xdr:to>
    <xdr:pic>
      <xdr:nvPicPr>
        <xdr:cNvPr id="11" name="Picture 10" descr="Saturn.jpg" hidden="1">
          <a:extLst>
            <a:ext uri="{FF2B5EF4-FFF2-40B4-BE49-F238E27FC236}">
              <a16:creationId xmlns:a16="http://schemas.microsoft.com/office/drawing/2014/main" id="{069B0262-6F0F-5646-9DF8-EFB530212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812800"/>
          <a:ext cx="1365250" cy="9005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308535</xdr:colOff>
      <xdr:row>7</xdr:row>
      <xdr:rowOff>54162</xdr:rowOff>
    </xdr:to>
    <xdr:pic>
      <xdr:nvPicPr>
        <xdr:cNvPr id="12" name="MoonNewMoon" descr="MoonNew.gif" hidden="1">
          <a:extLst>
            <a:ext uri="{FF2B5EF4-FFF2-40B4-BE49-F238E27FC236}">
              <a16:creationId xmlns:a16="http://schemas.microsoft.com/office/drawing/2014/main" id="{3CB22C31-8425-3241-A58D-E3325C7DB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812800"/>
          <a:ext cx="1134035" cy="8669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622300</xdr:colOff>
      <xdr:row>5</xdr:row>
      <xdr:rowOff>115047</xdr:rowOff>
    </xdr:to>
    <xdr:pic>
      <xdr:nvPicPr>
        <xdr:cNvPr id="13" name="Picture 12" descr="Jupiter.jpg" hidden="1">
          <a:extLst>
            <a:ext uri="{FF2B5EF4-FFF2-40B4-BE49-F238E27FC236}">
              <a16:creationId xmlns:a16="http://schemas.microsoft.com/office/drawing/2014/main" id="{D0828931-6C47-D444-8569-02E33CFA0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1447800" cy="11310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215900</xdr:colOff>
      <xdr:row>7</xdr:row>
      <xdr:rowOff>54162</xdr:rowOff>
    </xdr:to>
    <xdr:pic>
      <xdr:nvPicPr>
        <xdr:cNvPr id="14" name="Picture 13" descr="MoonNew.gif" hidden="1">
          <a:extLst>
            <a:ext uri="{FF2B5EF4-FFF2-40B4-BE49-F238E27FC236}">
              <a16:creationId xmlns:a16="http://schemas.microsoft.com/office/drawing/2014/main" id="{94BD4885-A56C-D940-9419-CA8967653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812800"/>
          <a:ext cx="1041400" cy="8669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3</xdr:col>
      <xdr:colOff>536575</xdr:colOff>
      <xdr:row>12</xdr:row>
      <xdr:rowOff>6911</xdr:rowOff>
    </xdr:to>
    <xdr:pic>
      <xdr:nvPicPr>
        <xdr:cNvPr id="15" name="Picture 14" descr="SolarSystem2.jpg" hidden="1">
          <a:extLst>
            <a:ext uri="{FF2B5EF4-FFF2-40B4-BE49-F238E27FC236}">
              <a16:creationId xmlns:a16="http://schemas.microsoft.com/office/drawing/2014/main" id="{8991FD79-BC11-3A4A-94F7-1455711BB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812800"/>
          <a:ext cx="3203575" cy="18357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3</xdr:col>
      <xdr:colOff>536575</xdr:colOff>
      <xdr:row>12</xdr:row>
      <xdr:rowOff>6911</xdr:rowOff>
    </xdr:to>
    <xdr:pic>
      <xdr:nvPicPr>
        <xdr:cNvPr id="16" name="Picture 15" descr="SolarSystem2.jpg" hidden="1">
          <a:extLst>
            <a:ext uri="{FF2B5EF4-FFF2-40B4-BE49-F238E27FC236}">
              <a16:creationId xmlns:a16="http://schemas.microsoft.com/office/drawing/2014/main" id="{37F76FFA-3D5E-9243-9D36-A03383C83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812800"/>
          <a:ext cx="3203575" cy="183571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2448411" cy="2173740"/>
    <xdr:pic>
      <xdr:nvPicPr>
        <xdr:cNvPr id="17" name="Picture 16" descr="http://lepmfi.gsfc.nasa.gov/mfi/lepedu/siteimg/all_planets.gif" hidden="1">
          <a:extLst>
            <a:ext uri="{FF2B5EF4-FFF2-40B4-BE49-F238E27FC236}">
              <a16:creationId xmlns:a16="http://schemas.microsoft.com/office/drawing/2014/main" id="{159DF3DB-252A-2D44-A53A-4243BE22B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48411" cy="2173740"/>
        </a:xfrm>
        <a:prstGeom prst="rect">
          <a:avLst/>
        </a:prstGeom>
        <a:noFill/>
      </xdr:spPr>
    </xdr:pic>
    <xdr:clientData/>
  </xdr:oneCellAnchor>
  <xdr:oneCellAnchor>
    <xdr:from>
      <xdr:col>0</xdr:col>
      <xdr:colOff>0</xdr:colOff>
      <xdr:row>0</xdr:row>
      <xdr:rowOff>0</xdr:rowOff>
    </xdr:from>
    <xdr:ext cx="2309345" cy="2187598"/>
    <xdr:pic>
      <xdr:nvPicPr>
        <xdr:cNvPr id="18" name="Picture 17" descr="SolarSystem.jpg" hidden="1">
          <a:extLst>
            <a:ext uri="{FF2B5EF4-FFF2-40B4-BE49-F238E27FC236}">
              <a16:creationId xmlns:a16="http://schemas.microsoft.com/office/drawing/2014/main" id="{9927F947-4412-354A-A383-8E7907A4B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2309345" cy="218759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2213534" cy="2186747"/>
    <xdr:pic>
      <xdr:nvPicPr>
        <xdr:cNvPr id="19" name="Picture 18" descr="SolarSystem.jpg" hidden="1">
          <a:extLst>
            <a:ext uri="{FF2B5EF4-FFF2-40B4-BE49-F238E27FC236}">
              <a16:creationId xmlns:a16="http://schemas.microsoft.com/office/drawing/2014/main" id="{87EFEF60-4449-A849-B2E6-3ABD5A8C3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2213534" cy="2186747"/>
        </a:xfrm>
        <a:prstGeom prst="rect">
          <a:avLst/>
        </a:prstGeom>
      </xdr:spPr>
    </xdr:pic>
    <xdr:clientData/>
  </xdr:oneCellAnchor>
  <xdr:twoCellAnchor>
    <xdr:from>
      <xdr:col>1</xdr:col>
      <xdr:colOff>12700</xdr:colOff>
      <xdr:row>14</xdr:row>
      <xdr:rowOff>63500</xdr:rowOff>
    </xdr:from>
    <xdr:to>
      <xdr:col>9</xdr:col>
      <xdr:colOff>774700</xdr:colOff>
      <xdr:row>32</xdr:row>
      <xdr:rowOff>177800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50DF867-B027-4A8F-3D00-70B08DD34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astronomy-morsels.ch/" TargetMode="External"/><Relationship Id="rId1" Type="http://schemas.openxmlformats.org/officeDocument/2006/relationships/hyperlink" Target="mailto:anton@astronomy-morsels.ch?subject=Eclipse%20Dat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theplanetstoday.com/planets_information_basic_facts.html" TargetMode="External"/><Relationship Id="rId1" Type="http://schemas.openxmlformats.org/officeDocument/2006/relationships/hyperlink" Target="https://nssdc.gsfc.nasa.gov/planetary/factshee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BD328-EFB8-884D-AD47-B771CF89F866}">
  <dimension ref="B2:K45"/>
  <sheetViews>
    <sheetView showGridLines="0" tabSelected="1" workbookViewId="0">
      <selection sqref="A1:XFD1048576"/>
    </sheetView>
  </sheetViews>
  <sheetFormatPr baseColWidth="10" defaultRowHeight="16" x14ac:dyDescent="0.2"/>
  <cols>
    <col min="1" max="16384" width="10.83203125" style="32"/>
  </cols>
  <sheetData>
    <row r="2" spans="2:11" ht="15" customHeight="1" x14ac:dyDescent="0.2"/>
    <row r="3" spans="2:11" ht="16" customHeight="1" x14ac:dyDescent="0.2">
      <c r="B3" s="37" t="s">
        <v>39</v>
      </c>
      <c r="C3" s="37"/>
      <c r="D3" s="37"/>
      <c r="E3" s="37"/>
      <c r="F3" s="37"/>
      <c r="G3" s="37"/>
      <c r="H3" s="37"/>
      <c r="I3" s="37"/>
      <c r="J3" s="37"/>
      <c r="K3" s="37"/>
    </row>
    <row r="4" spans="2:11" ht="16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2:11" ht="16" customHeight="1" x14ac:dyDescent="0.2"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2:11" ht="16" customHeight="1" x14ac:dyDescent="0.2"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2:11" ht="16" customHeight="1" x14ac:dyDescent="0.2"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2:11" ht="16" customHeight="1" x14ac:dyDescent="0.2"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2:11" ht="16" customHeight="1" x14ac:dyDescent="0.2">
      <c r="B9" s="37"/>
      <c r="C9" s="37"/>
      <c r="D9" s="37"/>
      <c r="E9" s="37"/>
      <c r="F9" s="37"/>
      <c r="G9" s="37"/>
      <c r="H9" s="37"/>
      <c r="I9" s="37"/>
      <c r="J9" s="37"/>
      <c r="K9" s="37"/>
    </row>
    <row r="13" spans="2:11" ht="19" x14ac:dyDescent="0.25">
      <c r="D13" s="20" t="s">
        <v>50</v>
      </c>
      <c r="E13" s="21"/>
      <c r="F13" s="22"/>
      <c r="G13" s="22"/>
      <c r="H13" s="22"/>
      <c r="I13" s="23" t="s">
        <v>37</v>
      </c>
    </row>
    <row r="14" spans="2:11" ht="19" x14ac:dyDescent="0.25">
      <c r="D14" s="24"/>
      <c r="E14" s="25"/>
      <c r="F14" s="26"/>
      <c r="G14" s="26"/>
      <c r="H14" s="26"/>
      <c r="I14" s="27"/>
    </row>
    <row r="15" spans="2:11" ht="19" x14ac:dyDescent="0.25">
      <c r="D15" s="28" t="s">
        <v>51</v>
      </c>
      <c r="E15" s="29"/>
      <c r="F15" s="30"/>
      <c r="G15" s="30"/>
      <c r="H15" s="30"/>
      <c r="I15" s="31" t="s">
        <v>38</v>
      </c>
    </row>
    <row r="43" spans="2:11" x14ac:dyDescent="0.2">
      <c r="B43" s="38" t="s">
        <v>46</v>
      </c>
      <c r="C43" s="39"/>
      <c r="D43" s="39"/>
      <c r="E43" s="39"/>
      <c r="F43" s="39"/>
      <c r="G43" s="39"/>
      <c r="H43" s="39"/>
      <c r="I43" s="39"/>
      <c r="J43" s="39"/>
      <c r="K43" s="40"/>
    </row>
    <row r="44" spans="2:11" x14ac:dyDescent="0.2">
      <c r="B44" s="41" t="s">
        <v>47</v>
      </c>
      <c r="C44" s="42"/>
      <c r="D44" s="42"/>
      <c r="E44" s="42"/>
      <c r="F44" s="42"/>
      <c r="G44" s="42"/>
      <c r="H44" s="42"/>
      <c r="I44" s="42"/>
      <c r="J44" s="42"/>
      <c r="K44" s="43"/>
    </row>
    <row r="45" spans="2:11" x14ac:dyDescent="0.2">
      <c r="B45" s="44" t="s">
        <v>48</v>
      </c>
      <c r="C45" s="45"/>
      <c r="D45" s="45"/>
      <c r="E45" s="45"/>
      <c r="F45" s="45"/>
      <c r="G45" s="45"/>
      <c r="H45" s="45"/>
      <c r="I45" s="45"/>
      <c r="J45" s="45"/>
      <c r="K45" s="46"/>
    </row>
  </sheetData>
  <sheetProtection sheet="1" objects="1" scenarios="1"/>
  <mergeCells count="4">
    <mergeCell ref="B3:K9"/>
    <mergeCell ref="B43:K43"/>
    <mergeCell ref="B44:K44"/>
    <mergeCell ref="B45:K45"/>
  </mergeCells>
  <hyperlinks>
    <hyperlink ref="I13" r:id="rId1" xr:uid="{563817E4-E76A-7747-9EC7-513C665A60B4}"/>
    <hyperlink ref="B43" r:id="rId2" display="http://www.astronomy-morsels.ch/" xr:uid="{E09F0CC2-8110-0046-922A-925CD22EAF16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1187-E3B6-0649-8551-92B199FB5A68}">
  <sheetPr codeName="Sheet14"/>
  <dimension ref="B1:L68"/>
  <sheetViews>
    <sheetView showGridLines="0" workbookViewId="0">
      <selection activeCell="A10" sqref="A10"/>
    </sheetView>
  </sheetViews>
  <sheetFormatPr baseColWidth="10" defaultRowHeight="16" x14ac:dyDescent="0.2"/>
  <cols>
    <col min="1" max="1" width="10.83203125" style="2"/>
    <col min="2" max="2" width="30.83203125" style="2" customWidth="1"/>
    <col min="3" max="12" width="15.83203125" style="2" customWidth="1"/>
    <col min="13" max="16384" width="10.83203125" style="2"/>
  </cols>
  <sheetData>
    <row r="1" spans="2:12" 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1" x14ac:dyDescent="0.25">
      <c r="B3" s="19" t="s">
        <v>49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2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2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2:12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2:12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2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2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2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2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ht="21" x14ac:dyDescent="0.25">
      <c r="B48" s="19" t="s">
        <v>49</v>
      </c>
      <c r="C48" s="3" t="s">
        <v>0</v>
      </c>
      <c r="D48" s="4" t="s">
        <v>1</v>
      </c>
      <c r="E48" s="4" t="s">
        <v>2</v>
      </c>
      <c r="F48" s="4" t="s">
        <v>3</v>
      </c>
      <c r="G48" s="4" t="s">
        <v>4</v>
      </c>
      <c r="H48" s="4" t="s">
        <v>5</v>
      </c>
      <c r="I48" s="4" t="s">
        <v>6</v>
      </c>
      <c r="J48" s="4" t="s">
        <v>7</v>
      </c>
      <c r="K48" s="4" t="s">
        <v>8</v>
      </c>
      <c r="L48" s="5" t="s">
        <v>9</v>
      </c>
    </row>
    <row r="49" spans="2:12" ht="19" x14ac:dyDescent="0.2">
      <c r="B49" s="6" t="s">
        <v>40</v>
      </c>
      <c r="C49" s="7">
        <v>0.33</v>
      </c>
      <c r="D49" s="7">
        <v>4.87</v>
      </c>
      <c r="E49" s="7">
        <v>5.97</v>
      </c>
      <c r="F49" s="7">
        <v>7.2999999999999995E-2</v>
      </c>
      <c r="G49" s="7">
        <v>0.64200000000000002</v>
      </c>
      <c r="H49" s="7">
        <v>1898</v>
      </c>
      <c r="I49" s="7">
        <v>568</v>
      </c>
      <c r="J49" s="7">
        <v>86.8</v>
      </c>
      <c r="K49" s="7">
        <v>102</v>
      </c>
      <c r="L49" s="8">
        <v>1.46E-2</v>
      </c>
    </row>
    <row r="50" spans="2:12" x14ac:dyDescent="0.2">
      <c r="B50" s="9" t="s">
        <v>10</v>
      </c>
      <c r="C50" s="10">
        <v>4879</v>
      </c>
      <c r="D50" s="10" t="s">
        <v>11</v>
      </c>
      <c r="E50" s="10" t="s">
        <v>12</v>
      </c>
      <c r="F50" s="10">
        <v>3475</v>
      </c>
      <c r="G50" s="10">
        <v>6792</v>
      </c>
      <c r="H50" s="10" t="s">
        <v>13</v>
      </c>
      <c r="I50" s="10" t="s">
        <v>14</v>
      </c>
      <c r="J50" s="10" t="s">
        <v>15</v>
      </c>
      <c r="K50" s="10" t="s">
        <v>16</v>
      </c>
      <c r="L50" s="11">
        <v>2370</v>
      </c>
    </row>
    <row r="51" spans="2:12" ht="19" x14ac:dyDescent="0.2">
      <c r="B51" s="9" t="s">
        <v>41</v>
      </c>
      <c r="C51" s="10">
        <v>5427</v>
      </c>
      <c r="D51" s="10">
        <v>5243</v>
      </c>
      <c r="E51" s="10">
        <v>5514</v>
      </c>
      <c r="F51" s="10">
        <v>3340</v>
      </c>
      <c r="G51" s="10">
        <v>3933</v>
      </c>
      <c r="H51" s="10">
        <v>1326</v>
      </c>
      <c r="I51" s="10">
        <v>687</v>
      </c>
      <c r="J51" s="10">
        <v>1271</v>
      </c>
      <c r="K51" s="10">
        <v>1638</v>
      </c>
      <c r="L51" s="11">
        <v>2095</v>
      </c>
    </row>
    <row r="52" spans="2:12" ht="19" x14ac:dyDescent="0.2">
      <c r="B52" s="9" t="s">
        <v>42</v>
      </c>
      <c r="C52" s="12">
        <v>3.7</v>
      </c>
      <c r="D52" s="12">
        <v>8.9</v>
      </c>
      <c r="E52" s="12">
        <v>9.8000000000000007</v>
      </c>
      <c r="F52" s="12">
        <v>1.6</v>
      </c>
      <c r="G52" s="12">
        <v>3.7</v>
      </c>
      <c r="H52" s="12">
        <v>23.1</v>
      </c>
      <c r="I52" s="12">
        <v>9</v>
      </c>
      <c r="J52" s="12">
        <v>8.6999999999999993</v>
      </c>
      <c r="K52" s="12">
        <v>11</v>
      </c>
      <c r="L52" s="13">
        <v>0.7</v>
      </c>
    </row>
    <row r="53" spans="2:12" x14ac:dyDescent="0.2">
      <c r="B53" s="9" t="s">
        <v>17</v>
      </c>
      <c r="C53" s="12">
        <v>4.3</v>
      </c>
      <c r="D53" s="12">
        <v>10.4</v>
      </c>
      <c r="E53" s="12">
        <v>11.2</v>
      </c>
      <c r="F53" s="12">
        <v>2.4</v>
      </c>
      <c r="G53" s="12">
        <v>5</v>
      </c>
      <c r="H53" s="12">
        <v>59.5</v>
      </c>
      <c r="I53" s="12">
        <v>35.5</v>
      </c>
      <c r="J53" s="12">
        <v>21.3</v>
      </c>
      <c r="K53" s="12">
        <v>23.5</v>
      </c>
      <c r="L53" s="13">
        <v>1.3</v>
      </c>
    </row>
    <row r="54" spans="2:12" x14ac:dyDescent="0.2">
      <c r="B54" s="9" t="s">
        <v>18</v>
      </c>
      <c r="C54" s="14">
        <v>1407.6</v>
      </c>
      <c r="D54" s="14">
        <v>-5832.5</v>
      </c>
      <c r="E54" s="14">
        <v>23.9</v>
      </c>
      <c r="F54" s="14">
        <v>655.7</v>
      </c>
      <c r="G54" s="14">
        <v>24.6</v>
      </c>
      <c r="H54" s="14">
        <v>9.9</v>
      </c>
      <c r="I54" s="14">
        <v>10.7</v>
      </c>
      <c r="J54" s="14">
        <v>-17.2</v>
      </c>
      <c r="K54" s="14">
        <v>16.100000000000001</v>
      </c>
      <c r="L54" s="15">
        <v>-153.30000000000001</v>
      </c>
    </row>
    <row r="55" spans="2:12" x14ac:dyDescent="0.2">
      <c r="B55" s="9" t="s">
        <v>19</v>
      </c>
      <c r="C55" s="14">
        <v>4222.6000000000004</v>
      </c>
      <c r="D55" s="14">
        <v>2802</v>
      </c>
      <c r="E55" s="14">
        <v>24</v>
      </c>
      <c r="F55" s="14">
        <v>708.7</v>
      </c>
      <c r="G55" s="14">
        <v>24.7</v>
      </c>
      <c r="H55" s="14">
        <v>9.9</v>
      </c>
      <c r="I55" s="14">
        <v>10.7</v>
      </c>
      <c r="J55" s="14">
        <v>17.2</v>
      </c>
      <c r="K55" s="14">
        <v>16.100000000000001</v>
      </c>
      <c r="L55" s="15">
        <v>153.30000000000001</v>
      </c>
    </row>
    <row r="56" spans="2:12" ht="19" x14ac:dyDescent="0.2">
      <c r="B56" s="9" t="s">
        <v>43</v>
      </c>
      <c r="C56" s="14">
        <v>57.9</v>
      </c>
      <c r="D56" s="14">
        <v>108.2</v>
      </c>
      <c r="E56" s="14">
        <v>149.6</v>
      </c>
      <c r="F56" s="14" t="s">
        <v>20</v>
      </c>
      <c r="G56" s="14">
        <v>227.9</v>
      </c>
      <c r="H56" s="14">
        <v>778.6</v>
      </c>
      <c r="I56" s="14">
        <v>1433.5</v>
      </c>
      <c r="J56" s="14">
        <v>2872.5</v>
      </c>
      <c r="K56" s="14">
        <v>4495.1000000000004</v>
      </c>
      <c r="L56" s="15">
        <v>5906.4</v>
      </c>
    </row>
    <row r="57" spans="2:12" ht="19" x14ac:dyDescent="0.2">
      <c r="B57" s="9" t="s">
        <v>44</v>
      </c>
      <c r="C57" s="14">
        <v>46</v>
      </c>
      <c r="D57" s="14">
        <v>107.5</v>
      </c>
      <c r="E57" s="14">
        <v>147.1</v>
      </c>
      <c r="F57" s="14" t="s">
        <v>21</v>
      </c>
      <c r="G57" s="14">
        <v>206.6</v>
      </c>
      <c r="H57" s="14">
        <v>740.5</v>
      </c>
      <c r="I57" s="14">
        <v>1352.6</v>
      </c>
      <c r="J57" s="14">
        <v>2741.3</v>
      </c>
      <c r="K57" s="14">
        <v>4444.5</v>
      </c>
      <c r="L57" s="15">
        <v>4436.8</v>
      </c>
    </row>
    <row r="58" spans="2:12" ht="19" x14ac:dyDescent="0.2">
      <c r="B58" s="9" t="s">
        <v>45</v>
      </c>
      <c r="C58" s="14">
        <v>69.8</v>
      </c>
      <c r="D58" s="14">
        <v>108.9</v>
      </c>
      <c r="E58" s="14">
        <v>152.1</v>
      </c>
      <c r="F58" s="14" t="s">
        <v>22</v>
      </c>
      <c r="G58" s="14">
        <v>249.2</v>
      </c>
      <c r="H58" s="14">
        <v>816.6</v>
      </c>
      <c r="I58" s="14">
        <v>1514.5</v>
      </c>
      <c r="J58" s="14">
        <v>3003.6</v>
      </c>
      <c r="K58" s="14">
        <v>4545.7</v>
      </c>
      <c r="L58" s="15">
        <v>7375.9</v>
      </c>
    </row>
    <row r="59" spans="2:12" x14ac:dyDescent="0.2">
      <c r="B59" s="9" t="s">
        <v>23</v>
      </c>
      <c r="C59" s="14">
        <v>88</v>
      </c>
      <c r="D59" s="14">
        <v>224.7</v>
      </c>
      <c r="E59" s="14">
        <v>365.2</v>
      </c>
      <c r="F59" s="14">
        <v>27.3</v>
      </c>
      <c r="G59" s="14">
        <v>687</v>
      </c>
      <c r="H59" s="14">
        <v>4331</v>
      </c>
      <c r="I59" s="14">
        <v>10747</v>
      </c>
      <c r="J59" s="14">
        <v>30589</v>
      </c>
      <c r="K59" s="14">
        <v>59800</v>
      </c>
      <c r="L59" s="15">
        <v>90560</v>
      </c>
    </row>
    <row r="60" spans="2:12" x14ac:dyDescent="0.2">
      <c r="B60" s="9" t="s">
        <v>24</v>
      </c>
      <c r="C60" s="12">
        <v>47.4</v>
      </c>
      <c r="D60" s="12">
        <v>35</v>
      </c>
      <c r="E60" s="12">
        <v>29.8</v>
      </c>
      <c r="F60" s="12">
        <v>1</v>
      </c>
      <c r="G60" s="12">
        <v>24.1</v>
      </c>
      <c r="H60" s="12">
        <v>13.1</v>
      </c>
      <c r="I60" s="12">
        <v>9.6999999999999993</v>
      </c>
      <c r="J60" s="12">
        <v>6.8</v>
      </c>
      <c r="K60" s="12">
        <v>5.4</v>
      </c>
      <c r="L60" s="13">
        <v>4.7</v>
      </c>
    </row>
    <row r="61" spans="2:12" x14ac:dyDescent="0.2">
      <c r="B61" s="9" t="s">
        <v>25</v>
      </c>
      <c r="C61" s="12">
        <v>7</v>
      </c>
      <c r="D61" s="12">
        <v>3.4</v>
      </c>
      <c r="E61" s="12">
        <v>0</v>
      </c>
      <c r="F61" s="12">
        <v>5.0999999999999996</v>
      </c>
      <c r="G61" s="12">
        <v>1.9</v>
      </c>
      <c r="H61" s="12">
        <v>1.3</v>
      </c>
      <c r="I61" s="12">
        <v>2.5</v>
      </c>
      <c r="J61" s="12">
        <v>0.8</v>
      </c>
      <c r="K61" s="12">
        <v>1.8</v>
      </c>
      <c r="L61" s="13">
        <v>17.2</v>
      </c>
    </row>
    <row r="62" spans="2:12" x14ac:dyDescent="0.2">
      <c r="B62" s="9" t="s">
        <v>26</v>
      </c>
      <c r="C62" s="12">
        <v>0.20499999999999999</v>
      </c>
      <c r="D62" s="12">
        <v>7.0000000000000001E-3</v>
      </c>
      <c r="E62" s="12">
        <v>1.7000000000000001E-2</v>
      </c>
      <c r="F62" s="12">
        <v>5.5E-2</v>
      </c>
      <c r="G62" s="12">
        <v>9.4E-2</v>
      </c>
      <c r="H62" s="12">
        <v>4.9000000000000002E-2</v>
      </c>
      <c r="I62" s="12">
        <v>5.7000000000000002E-2</v>
      </c>
      <c r="J62" s="12">
        <v>4.5999999999999999E-2</v>
      </c>
      <c r="K62" s="12">
        <v>1.0999999999999999E-2</v>
      </c>
      <c r="L62" s="13">
        <v>0.24399999999999999</v>
      </c>
    </row>
    <row r="63" spans="2:12" x14ac:dyDescent="0.2">
      <c r="B63" s="9" t="s">
        <v>27</v>
      </c>
      <c r="C63" s="12">
        <v>3.4000000000000002E-2</v>
      </c>
      <c r="D63" s="12">
        <v>177.4</v>
      </c>
      <c r="E63" s="12">
        <v>23.4</v>
      </c>
      <c r="F63" s="12">
        <v>6.7</v>
      </c>
      <c r="G63" s="12">
        <v>25.2</v>
      </c>
      <c r="H63" s="12">
        <v>3.1</v>
      </c>
      <c r="I63" s="12">
        <v>26.7</v>
      </c>
      <c r="J63" s="12">
        <v>97.8</v>
      </c>
      <c r="K63" s="12">
        <v>28.3</v>
      </c>
      <c r="L63" s="13">
        <v>122.5</v>
      </c>
    </row>
    <row r="64" spans="2:12" x14ac:dyDescent="0.2">
      <c r="B64" s="9" t="s">
        <v>28</v>
      </c>
      <c r="C64" s="12">
        <v>167</v>
      </c>
      <c r="D64" s="12">
        <v>464</v>
      </c>
      <c r="E64" s="12">
        <v>15</v>
      </c>
      <c r="F64" s="12">
        <v>-20</v>
      </c>
      <c r="G64" s="12">
        <v>-65</v>
      </c>
      <c r="H64" s="12">
        <v>-110</v>
      </c>
      <c r="I64" s="12">
        <v>-140</v>
      </c>
      <c r="J64" s="12">
        <v>-195</v>
      </c>
      <c r="K64" s="12">
        <v>-200</v>
      </c>
      <c r="L64" s="13">
        <v>-225</v>
      </c>
    </row>
    <row r="65" spans="2:12" x14ac:dyDescent="0.2">
      <c r="B65" s="9" t="s">
        <v>29</v>
      </c>
      <c r="C65" s="12">
        <v>0</v>
      </c>
      <c r="D65" s="12">
        <v>92</v>
      </c>
      <c r="E65" s="12">
        <v>1</v>
      </c>
      <c r="F65" s="12">
        <v>0</v>
      </c>
      <c r="G65" s="12">
        <v>0.01</v>
      </c>
      <c r="H65" s="12" t="s">
        <v>30</v>
      </c>
      <c r="I65" s="12" t="s">
        <v>30</v>
      </c>
      <c r="J65" s="12" t="s">
        <v>30</v>
      </c>
      <c r="K65" s="12" t="s">
        <v>30</v>
      </c>
      <c r="L65" s="13">
        <v>1.0000000000000001E-5</v>
      </c>
    </row>
    <row r="66" spans="2:12" x14ac:dyDescent="0.2">
      <c r="B66" s="9" t="s">
        <v>31</v>
      </c>
      <c r="C66" s="12">
        <v>0</v>
      </c>
      <c r="D66" s="12">
        <v>0</v>
      </c>
      <c r="E66" s="12">
        <v>1</v>
      </c>
      <c r="F66" s="12">
        <v>0</v>
      </c>
      <c r="G66" s="12">
        <v>2</v>
      </c>
      <c r="H66" s="12">
        <v>79</v>
      </c>
      <c r="I66" s="12">
        <v>62</v>
      </c>
      <c r="J66" s="12">
        <v>27</v>
      </c>
      <c r="K66" s="12">
        <v>14</v>
      </c>
      <c r="L66" s="13">
        <v>5</v>
      </c>
    </row>
    <row r="67" spans="2:12" x14ac:dyDescent="0.2">
      <c r="B67" s="9" t="s">
        <v>32</v>
      </c>
      <c r="C67" s="12" t="s">
        <v>33</v>
      </c>
      <c r="D67" s="12" t="s">
        <v>33</v>
      </c>
      <c r="E67" s="12" t="s">
        <v>33</v>
      </c>
      <c r="F67" s="12" t="s">
        <v>33</v>
      </c>
      <c r="G67" s="12" t="s">
        <v>33</v>
      </c>
      <c r="H67" s="12" t="s">
        <v>34</v>
      </c>
      <c r="I67" s="12" t="s">
        <v>34</v>
      </c>
      <c r="J67" s="12" t="s">
        <v>34</v>
      </c>
      <c r="K67" s="12" t="s">
        <v>34</v>
      </c>
      <c r="L67" s="13" t="s">
        <v>33</v>
      </c>
    </row>
    <row r="68" spans="2:12" x14ac:dyDescent="0.2">
      <c r="B68" s="16" t="s">
        <v>35</v>
      </c>
      <c r="C68" s="17" t="s">
        <v>34</v>
      </c>
      <c r="D68" s="17" t="s">
        <v>33</v>
      </c>
      <c r="E68" s="17" t="s">
        <v>34</v>
      </c>
      <c r="F68" s="17" t="s">
        <v>33</v>
      </c>
      <c r="G68" s="17" t="s">
        <v>33</v>
      </c>
      <c r="H68" s="17" t="s">
        <v>34</v>
      </c>
      <c r="I68" s="17" t="s">
        <v>34</v>
      </c>
      <c r="J68" s="17" t="s">
        <v>34</v>
      </c>
      <c r="K68" s="17" t="s">
        <v>34</v>
      </c>
      <c r="L68" s="18" t="s">
        <v>36</v>
      </c>
    </row>
  </sheetData>
  <sheetProtection sheet="1" objects="1" scenarios="1"/>
  <hyperlinks>
    <hyperlink ref="B48" r:id="rId1" xr:uid="{0E009825-4E40-FE4A-8F5D-76428EB50EB3}"/>
    <hyperlink ref="B3" r:id="rId2" xr:uid="{221A7611-AAD3-3D42-A4F0-2EC90E8D9028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BBAB-3AD4-4E4C-8136-798B522665D7}">
  <dimension ref="A2:G12"/>
  <sheetViews>
    <sheetView showGridLines="0" workbookViewId="0">
      <selection activeCell="C4" sqref="C4"/>
    </sheetView>
  </sheetViews>
  <sheetFormatPr baseColWidth="10" defaultRowHeight="16" x14ac:dyDescent="0.2"/>
  <cols>
    <col min="1" max="1" width="10.83203125" style="2"/>
    <col min="2" max="2" width="13.33203125" style="2" customWidth="1"/>
    <col min="3" max="7" width="10.83203125" style="2"/>
  </cols>
  <sheetData>
    <row r="2" spans="2:3" x14ac:dyDescent="0.2">
      <c r="C2" s="33" t="s">
        <v>52</v>
      </c>
    </row>
    <row r="3" spans="2:3" x14ac:dyDescent="0.2">
      <c r="B3" s="2" t="s">
        <v>53</v>
      </c>
      <c r="C3" s="34">
        <v>60</v>
      </c>
    </row>
    <row r="5" spans="2:3" x14ac:dyDescent="0.2">
      <c r="B5" s="35" t="s">
        <v>54</v>
      </c>
      <c r="C5" s="36">
        <f>0.378*$C$3</f>
        <v>22.68</v>
      </c>
    </row>
    <row r="6" spans="2:3" x14ac:dyDescent="0.2">
      <c r="B6" s="35" t="s">
        <v>55</v>
      </c>
      <c r="C6" s="36">
        <f>0.907*$C$3</f>
        <v>54.42</v>
      </c>
    </row>
    <row r="7" spans="2:3" x14ac:dyDescent="0.2">
      <c r="B7" s="35" t="s">
        <v>56</v>
      </c>
      <c r="C7" s="36">
        <f>0.377*$C$3</f>
        <v>22.62</v>
      </c>
    </row>
    <row r="8" spans="2:3" x14ac:dyDescent="0.2">
      <c r="B8" s="35" t="s">
        <v>57</v>
      </c>
      <c r="C8" s="36">
        <f>2.364*$C$3</f>
        <v>141.84</v>
      </c>
    </row>
    <row r="9" spans="2:3" x14ac:dyDescent="0.2">
      <c r="B9" s="35" t="s">
        <v>58</v>
      </c>
      <c r="C9" s="36">
        <f>0.916*$C$3</f>
        <v>54.96</v>
      </c>
    </row>
    <row r="10" spans="2:3" x14ac:dyDescent="0.2">
      <c r="B10" s="35" t="s">
        <v>59</v>
      </c>
      <c r="C10" s="36">
        <f>0.889*$C$3</f>
        <v>53.34</v>
      </c>
    </row>
    <row r="11" spans="2:3" x14ac:dyDescent="0.2">
      <c r="B11" s="35" t="s">
        <v>60</v>
      </c>
      <c r="C11" s="36">
        <f>1.125*$C$3</f>
        <v>67.5</v>
      </c>
    </row>
    <row r="12" spans="2:3" x14ac:dyDescent="0.2">
      <c r="B12" s="35" t="s">
        <v>61</v>
      </c>
      <c r="C12" s="36">
        <f>0.067*$C$3</f>
        <v>4.0200000000000005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Planet data</vt:lpstr>
      <vt:lpstr>Weight</vt:lpstr>
    </vt:vector>
  </TitlesOfParts>
  <Manager/>
  <Company>Astronomy Morsels</Company>
  <LinksUpToDate>false</LinksUpToDate>
  <SharedDoc>false</SharedDoc>
  <HyperlinkBase>www.astronomy-morsels.ch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Planet Fact Sheet</dc:title>
  <dc:subject/>
  <dc:creator>Anton Viola</dc:creator>
  <cp:keywords/>
  <dc:description/>
  <cp:lastModifiedBy>Anton Viola</cp:lastModifiedBy>
  <dcterms:created xsi:type="dcterms:W3CDTF">2024-04-18T12:56:58Z</dcterms:created>
  <dcterms:modified xsi:type="dcterms:W3CDTF">2024-05-26T19:11:25Z</dcterms:modified>
  <cp:category/>
</cp:coreProperties>
</file>