
<file path=[Content_Types].xml><?xml version="1.0" encoding="utf-8"?>
<Types xmlns="http://schemas.openxmlformats.org/package/2006/content-types">
  <Default Extension="gif" ContentType="image/gif"/>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codeName="ThisWorkbook"/>
  <mc:AlternateContent xmlns:mc="http://schemas.openxmlformats.org/markup-compatibility/2006">
    <mc:Choice Requires="x15">
      <x15ac:absPath xmlns:x15ac="http://schemas.microsoft.com/office/spreadsheetml/2010/11/ac" url="/Users/hanssassenburg/Library/CloudStorage/Dropbox/X_Private/20_Astronomy/Morsels/"/>
    </mc:Choice>
  </mc:AlternateContent>
  <xr:revisionPtr revIDLastSave="0" documentId="13_ncr:1_{B0BA6307-4E0F-6742-A95A-4ABDBA9C2C63}" xr6:coauthVersionLast="47" xr6:coauthVersionMax="47" xr10:uidLastSave="{00000000-0000-0000-0000-000000000000}"/>
  <bookViews>
    <workbookView xWindow="1620" yWindow="6640" windowWidth="44020" windowHeight="20940" xr2:uid="{5604B167-511D-8C41-BB01-DEB117AC2E44}"/>
  </bookViews>
  <sheets>
    <sheet name="Introduction" sheetId="41" r:id="rId1"/>
    <sheet name="Perihelion, Aphelion" sheetId="42" r:id="rId2"/>
    <sheet name="Background" sheetId="46" r:id="rId3"/>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 i="42" l="1"/>
  <c r="E18" i="42"/>
  <c r="C7" i="42"/>
  <c r="C6" i="42"/>
  <c r="C4" i="42"/>
  <c r="C5" i="42" l="1"/>
  <c r="C8" i="42" l="1"/>
  <c r="N6" i="42" l="1"/>
  <c r="P6" i="42"/>
  <c r="V6" i="42"/>
  <c r="T6" i="42"/>
  <c r="X6" i="42"/>
  <c r="R6" i="42"/>
  <c r="J6" i="42"/>
  <c r="L6" i="42"/>
  <c r="C9" i="42"/>
  <c r="K6" i="42" l="1"/>
  <c r="K7" i="42" s="1"/>
  <c r="J7" i="42"/>
  <c r="T7" i="42"/>
  <c r="U6" i="42"/>
  <c r="U7" i="42" s="1"/>
  <c r="V7" i="42"/>
  <c r="W6" i="42"/>
  <c r="W7" i="42" s="1"/>
  <c r="S6" i="42"/>
  <c r="S7" i="42" s="1"/>
  <c r="R7" i="42"/>
  <c r="P7" i="42"/>
  <c r="Q6" i="42"/>
  <c r="Q7" i="42" s="1"/>
  <c r="M6" i="42"/>
  <c r="M7" i="42" s="1"/>
  <c r="L7" i="42"/>
  <c r="X7" i="42"/>
  <c r="Y6" i="42"/>
  <c r="Y7" i="42" s="1"/>
  <c r="N7" i="42"/>
  <c r="O6" i="42"/>
  <c r="O7" i="42" s="1"/>
  <c r="O8" i="42" l="1"/>
  <c r="O15" i="42" s="1"/>
  <c r="O16" i="42" s="1"/>
  <c r="O17" i="42" s="1"/>
  <c r="O18" i="42" s="1"/>
  <c r="O31" i="42"/>
  <c r="X31" i="42"/>
  <c r="X8" i="42"/>
  <c r="X15" i="42" s="1"/>
  <c r="X16" i="42" s="1"/>
  <c r="X17" i="42" s="1"/>
  <c r="X18" i="42" s="1"/>
  <c r="Q31" i="42"/>
  <c r="Q8" i="42"/>
  <c r="Q15" i="42" s="1"/>
  <c r="Q16" i="42" s="1"/>
  <c r="Q17" i="42" s="1"/>
  <c r="Q18" i="42" s="1"/>
  <c r="R8" i="42"/>
  <c r="R15" i="42" s="1"/>
  <c r="R16" i="42" s="1"/>
  <c r="R17" i="42" s="1"/>
  <c r="R18" i="42" s="1"/>
  <c r="R31" i="42"/>
  <c r="T8" i="42"/>
  <c r="T15" i="42" s="1"/>
  <c r="T16" i="42" s="1"/>
  <c r="T17" i="42" s="1"/>
  <c r="T18" i="42" s="1"/>
  <c r="T31" i="42"/>
  <c r="Y31" i="42"/>
  <c r="Y8" i="42"/>
  <c r="Y15" i="42" s="1"/>
  <c r="Y16" i="42" s="1"/>
  <c r="Y17" i="42" s="1"/>
  <c r="Y18" i="42" s="1"/>
  <c r="M8" i="42"/>
  <c r="M15" i="42" s="1"/>
  <c r="M16" i="42" s="1"/>
  <c r="M17" i="42" s="1"/>
  <c r="M18" i="42" s="1"/>
  <c r="M31" i="42"/>
  <c r="S31" i="42"/>
  <c r="S8" i="42"/>
  <c r="S15" i="42" s="1"/>
  <c r="S16" i="42" s="1"/>
  <c r="S17" i="42" s="1"/>
  <c r="S18" i="42" s="1"/>
  <c r="V31" i="42"/>
  <c r="V8" i="42"/>
  <c r="V15" i="42" s="1"/>
  <c r="V16" i="42" s="1"/>
  <c r="V17" i="42" s="1"/>
  <c r="V18" i="42" s="1"/>
  <c r="J31" i="42"/>
  <c r="J8" i="42"/>
  <c r="J15" i="42" s="1"/>
  <c r="J16" i="42" s="1"/>
  <c r="J17" i="42" s="1"/>
  <c r="J18" i="42" s="1"/>
  <c r="N31" i="42"/>
  <c r="N8" i="42"/>
  <c r="N15" i="42" s="1"/>
  <c r="N16" i="42" s="1"/>
  <c r="N17" i="42" s="1"/>
  <c r="N18" i="42" s="1"/>
  <c r="L31" i="42"/>
  <c r="L8" i="42"/>
  <c r="L15" i="42" s="1"/>
  <c r="L16" i="42" s="1"/>
  <c r="L17" i="42" s="1"/>
  <c r="L18" i="42" s="1"/>
  <c r="P31" i="42"/>
  <c r="P8" i="42"/>
  <c r="P15" i="42" s="1"/>
  <c r="P16" i="42" s="1"/>
  <c r="P17" i="42" s="1"/>
  <c r="P18" i="42" s="1"/>
  <c r="W31" i="42"/>
  <c r="W8" i="42"/>
  <c r="W15" i="42" s="1"/>
  <c r="W16" i="42" s="1"/>
  <c r="W17" i="42" s="1"/>
  <c r="W18" i="42" s="1"/>
  <c r="U31" i="42"/>
  <c r="U8" i="42"/>
  <c r="U15" i="42" s="1"/>
  <c r="U16" i="42" s="1"/>
  <c r="U17" i="42" s="1"/>
  <c r="U18" i="42" s="1"/>
  <c r="K31" i="42"/>
  <c r="K8" i="42"/>
  <c r="K15" i="42" s="1"/>
  <c r="K16" i="42" s="1"/>
  <c r="K17" i="42" s="1"/>
  <c r="K18" i="42" s="1"/>
  <c r="K14" i="42" l="1"/>
  <c r="K12" i="42"/>
  <c r="K13" i="42" s="1"/>
  <c r="M10" i="42"/>
  <c r="M9" i="42" s="1"/>
  <c r="M11" i="42"/>
  <c r="T10" i="42"/>
  <c r="T9" i="42" s="1"/>
  <c r="T11" i="42"/>
  <c r="X11" i="42"/>
  <c r="X10" i="42"/>
  <c r="X9" i="42" s="1"/>
  <c r="D26" i="42" s="1"/>
  <c r="U10" i="42"/>
  <c r="U9" i="42" s="1"/>
  <c r="U11" i="42"/>
  <c r="W11" i="42"/>
  <c r="W10" i="42"/>
  <c r="W9" i="42" s="1"/>
  <c r="D25" i="42" s="1"/>
  <c r="Y14" i="42"/>
  <c r="Y12" i="42"/>
  <c r="Y13" i="42"/>
  <c r="T14" i="42"/>
  <c r="T12" i="42"/>
  <c r="T13" i="42"/>
  <c r="R11" i="42"/>
  <c r="R10" i="42"/>
  <c r="R9" i="42" s="1"/>
  <c r="J10" i="42"/>
  <c r="J9" i="42" s="1"/>
  <c r="J11" i="42"/>
  <c r="J14" i="42"/>
  <c r="J12" i="42"/>
  <c r="J13" i="42" s="1"/>
  <c r="X14" i="42"/>
  <c r="X12" i="42"/>
  <c r="X13" i="42"/>
  <c r="E26" i="42" s="1"/>
  <c r="S11" i="42"/>
  <c r="S10" i="42"/>
  <c r="S9" i="42" s="1"/>
  <c r="M14" i="42"/>
  <c r="M12" i="42"/>
  <c r="Y10" i="42"/>
  <c r="Y9" i="42" s="1"/>
  <c r="D27" i="42" s="1"/>
  <c r="Y11" i="42"/>
  <c r="W14" i="42"/>
  <c r="W12" i="42"/>
  <c r="W13" i="42"/>
  <c r="L10" i="42"/>
  <c r="L9" i="42" s="1"/>
  <c r="L11" i="42"/>
  <c r="L14" i="42"/>
  <c r="L12" i="42"/>
  <c r="Q11" i="42"/>
  <c r="Q10" i="42"/>
  <c r="Q9" i="42" s="1"/>
  <c r="D19" i="42" s="1"/>
  <c r="V11" i="42"/>
  <c r="V10" i="42"/>
  <c r="V9" i="42" s="1"/>
  <c r="D24" i="42" s="1"/>
  <c r="O12" i="42"/>
  <c r="O14" i="42"/>
  <c r="O13" i="42"/>
  <c r="K11" i="42"/>
  <c r="E13" i="42" s="1"/>
  <c r="K10" i="42"/>
  <c r="K9" i="42" s="1"/>
  <c r="S14" i="42"/>
  <c r="S12" i="42"/>
  <c r="S13" i="42"/>
  <c r="U14" i="42"/>
  <c r="U12" i="42"/>
  <c r="U13" i="42"/>
  <c r="E23" i="42" s="1"/>
  <c r="P10" i="42"/>
  <c r="P9" i="42" s="1"/>
  <c r="P11" i="42"/>
  <c r="P14" i="42"/>
  <c r="P12" i="42"/>
  <c r="P13" i="42" s="1"/>
  <c r="R14" i="42"/>
  <c r="R12" i="42"/>
  <c r="R13" i="42"/>
  <c r="N10" i="42"/>
  <c r="N9" i="42" s="1"/>
  <c r="N11" i="42"/>
  <c r="N14" i="42"/>
  <c r="N12" i="42"/>
  <c r="N13" i="42"/>
  <c r="Q12" i="42"/>
  <c r="Q14" i="42"/>
  <c r="Q13" i="42"/>
  <c r="V12" i="42"/>
  <c r="V14" i="42"/>
  <c r="V13" i="42"/>
  <c r="O11" i="42"/>
  <c r="O10" i="42"/>
  <c r="O9" i="42" s="1"/>
  <c r="D17" i="42" s="1"/>
  <c r="D23" i="42" l="1"/>
  <c r="D18" i="42"/>
  <c r="D22" i="42"/>
  <c r="E20" i="42"/>
  <c r="L13" i="42"/>
  <c r="E14" i="42"/>
  <c r="M13" i="42"/>
  <c r="E15" i="42"/>
  <c r="E17" i="42"/>
  <c r="D16" i="42"/>
  <c r="E24" i="42"/>
  <c r="E12" i="42"/>
  <c r="D14" i="42"/>
  <c r="E21" i="42"/>
  <c r="D15" i="42"/>
  <c r="D21" i="42"/>
  <c r="D12" i="42"/>
  <c r="E25" i="42"/>
  <c r="E16" i="42"/>
  <c r="E27" i="42"/>
  <c r="E19" i="42"/>
  <c r="D13" i="42"/>
  <c r="E22" i="42"/>
</calcChain>
</file>

<file path=xl/sharedStrings.xml><?xml version="1.0" encoding="utf-8"?>
<sst xmlns="http://schemas.openxmlformats.org/spreadsheetml/2006/main" count="92" uniqueCount="50">
  <si>
    <t>Year</t>
  </si>
  <si>
    <t>Month</t>
  </si>
  <si>
    <t>Day</t>
  </si>
  <si>
    <t>Hour</t>
  </si>
  <si>
    <t>r</t>
  </si>
  <si>
    <t>fraction</t>
  </si>
  <si>
    <t>e</t>
  </si>
  <si>
    <t>f</t>
  </si>
  <si>
    <t>u</t>
  </si>
  <si>
    <t>Date</t>
  </si>
  <si>
    <t>Time</t>
  </si>
  <si>
    <t>B</t>
  </si>
  <si>
    <t>C</t>
  </si>
  <si>
    <t>j</t>
  </si>
  <si>
    <t>v</t>
  </si>
  <si>
    <t>p</t>
  </si>
  <si>
    <t>w</t>
  </si>
  <si>
    <t>m</t>
  </si>
  <si>
    <t>n</t>
  </si>
  <si>
    <t>g</t>
  </si>
  <si>
    <t>Nonetheless, this spreadsheet has been carefully reviewed, and calculation results have been compared with other applications.</t>
  </si>
  <si>
    <t>I'm solely responsible for the input and express no warranty.  Use at your own risk.</t>
  </si>
  <si>
    <t>All Rights Reserved:  © Astronomy Morsels.</t>
  </si>
  <si>
    <t>V1.0</t>
  </si>
  <si>
    <t>Email</t>
  </si>
  <si>
    <t>Day nr.</t>
  </si>
  <si>
    <t>Leap year?</t>
  </si>
  <si>
    <t>k</t>
  </si>
  <si>
    <t>JDE</t>
  </si>
  <si>
    <t xml:space="preserve">s </t>
  </si>
  <si>
    <t xml:space="preserve">h  </t>
  </si>
  <si>
    <t>Second</t>
  </si>
  <si>
    <t>Minute</t>
  </si>
  <si>
    <t xml:space="preserve">Day </t>
  </si>
  <si>
    <r>
      <rPr>
        <b/>
        <sz val="14"/>
        <color theme="0"/>
        <rFont val="Calibri (Body)"/>
      </rPr>
      <t>Compiled by</t>
    </r>
    <r>
      <rPr>
        <sz val="14"/>
        <color theme="0"/>
        <rFont val="Calibri (Body)"/>
      </rPr>
      <t>: Anton Viola (Astronomy Morsels).</t>
    </r>
  </si>
  <si>
    <t>Input</t>
  </si>
  <si>
    <t>JDEcorrected</t>
  </si>
  <si>
    <t>Mercury</t>
  </si>
  <si>
    <t>Venus</t>
  </si>
  <si>
    <t>Earth</t>
  </si>
  <si>
    <t>Mars</t>
  </si>
  <si>
    <t>Jupiter</t>
  </si>
  <si>
    <t>Saturn</t>
  </si>
  <si>
    <t>Uranus</t>
  </si>
  <si>
    <t>Neptune</t>
  </si>
  <si>
    <t>Perihelion</t>
  </si>
  <si>
    <t>Aphelion</t>
  </si>
  <si>
    <t>Reference: Astronomical Algorithms, First Edition, J. Meeus, pp. 253-258.</t>
  </si>
  <si>
    <r>
      <rPr>
        <b/>
        <sz val="14"/>
        <color theme="0"/>
        <rFont val="Calibri (Body)"/>
      </rPr>
      <t>Latest update</t>
    </r>
    <r>
      <rPr>
        <sz val="14"/>
        <color theme="0"/>
        <rFont val="Calibri (Body)"/>
      </rPr>
      <t>: 9th May, 2024.</t>
    </r>
  </si>
  <si>
    <t>The terms perihelion and aphelion describe different points in our planet’s orbit of the Sun. This can also apply to other planets, comets, or bodies.  This spreadsheet calculates the values for all planets in our solar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</si>
</sst>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hh:mm:ss;@" x16r2:formatCode16="[$-en-CH,1]hh:mm:ss;@"/>
  </numFmts>
  <fonts count="20" x14ac:knownFonts="1">
    <font>
      <sz val="12"/>
      <color theme="1"/>
      <name val="Calibri"/>
      <family val="2"/>
      <scheme val="minor"/>
    </font>
    <font>
      <u/>
      <sz val="12"/>
      <color theme="10"/>
      <name val="Calibri"/>
      <family val="2"/>
      <scheme val="minor"/>
    </font>
    <font>
      <sz val="10"/>
      <name val="Arial"/>
      <family val="2"/>
    </font>
    <font>
      <u/>
      <sz val="10"/>
      <color indexed="12"/>
      <name val="Arial"/>
      <family val="2"/>
    </font>
    <font>
      <sz val="11"/>
      <color theme="1"/>
      <name val="Calibri"/>
      <family val="2"/>
      <charset val="238"/>
      <scheme val="minor"/>
    </font>
    <font>
      <u/>
      <sz val="11"/>
      <color theme="10"/>
      <name val="Calibri"/>
      <family val="2"/>
      <scheme val="minor"/>
    </font>
    <font>
      <sz val="11"/>
      <color theme="1"/>
      <name val="Calibri"/>
      <family val="2"/>
      <scheme val="minor"/>
    </font>
    <font>
      <sz val="12"/>
      <color theme="1"/>
      <name val="Calibri"/>
      <family val="2"/>
      <scheme val="minor"/>
    </font>
    <font>
      <sz val="9"/>
      <color theme="1"/>
      <name val="Calibri"/>
      <family val="2"/>
      <scheme val="minor"/>
    </font>
    <font>
      <b/>
      <sz val="12"/>
      <color theme="1"/>
      <name val="Calibri"/>
      <family val="2"/>
      <scheme val="minor"/>
    </font>
    <font>
      <i/>
      <sz val="14"/>
      <color theme="0"/>
      <name val="Calibri"/>
      <family val="2"/>
    </font>
    <font>
      <sz val="14"/>
      <color theme="0"/>
      <name val="Calibri (Body)"/>
    </font>
    <font>
      <b/>
      <sz val="14"/>
      <color theme="0"/>
      <name val="Calibri (Body)"/>
    </font>
    <font>
      <u/>
      <sz val="14"/>
      <color theme="0"/>
      <name val="Calibri"/>
      <family val="2"/>
      <scheme val="minor"/>
    </font>
    <font>
      <u/>
      <sz val="14"/>
      <color theme="0"/>
      <name val="Calibri (Body)"/>
    </font>
    <font>
      <u/>
      <sz val="12"/>
      <color theme="0"/>
      <name val="Calibri"/>
      <family val="2"/>
    </font>
    <font>
      <sz val="9"/>
      <color theme="0"/>
      <name val="Calibri"/>
      <family val="2"/>
    </font>
    <font>
      <sz val="12"/>
      <color rgb="FF000000"/>
      <name val="Calibri"/>
      <family val="2"/>
      <scheme val="minor"/>
    </font>
    <font>
      <sz val="12"/>
      <color rgb="FF00B050"/>
      <name val="Calibri"/>
      <family val="2"/>
      <scheme val="minor"/>
    </font>
    <font>
      <b/>
      <sz val="12"/>
      <color theme="0"/>
      <name val="Calibri"/>
      <family val="2"/>
      <scheme val="minor"/>
    </font>
  </fonts>
  <fills count="9">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4" tint="0.79998168889431442"/>
        <bgColor indexed="64"/>
      </patternFill>
    </fill>
    <fill>
      <patternFill patternType="solid">
        <fgColor rgb="FF0070C0"/>
        <bgColor indexed="64"/>
      </patternFill>
    </fill>
    <fill>
      <patternFill patternType="solid">
        <fgColor theme="1"/>
        <bgColor rgb="FF000000"/>
      </patternFill>
    </fill>
  </fills>
  <borders count="18">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right style="thin">
        <color rgb="FF000000"/>
      </right>
      <top style="thin">
        <color indexed="64"/>
      </top>
      <bottom/>
      <diagonal/>
    </border>
  </borders>
  <cellStyleXfs count="9">
    <xf numFmtId="0" fontId="0" fillId="0" borderId="0"/>
    <xf numFmtId="0" fontId="2" fillId="0" borderId="0"/>
    <xf numFmtId="0" fontId="3" fillId="0" borderId="0" applyNumberFormat="0" applyFill="0" applyBorder="0" applyAlignment="0" applyProtection="0">
      <alignment vertical="top"/>
      <protection locked="0"/>
    </xf>
    <xf numFmtId="0" fontId="4" fillId="0" borderId="0"/>
    <xf numFmtId="0" fontId="5" fillId="0" borderId="0" applyNumberFormat="0" applyFill="0" applyBorder="0" applyAlignment="0" applyProtection="0"/>
    <xf numFmtId="0" fontId="6" fillId="0" borderId="0"/>
    <xf numFmtId="0" fontId="7" fillId="0" borderId="0"/>
    <xf numFmtId="0" fontId="8" fillId="0" borderId="0"/>
    <xf numFmtId="0" fontId="1" fillId="0" borderId="0" applyNumberFormat="0" applyFill="0" applyBorder="0" applyAlignment="0" applyProtection="0"/>
  </cellStyleXfs>
  <cellXfs count="63">
    <xf numFmtId="0" fontId="0" fillId="0" borderId="0" xfId="0"/>
    <xf numFmtId="0" fontId="8" fillId="4" borderId="0" xfId="7" applyFill="1"/>
    <xf numFmtId="0" fontId="8" fillId="2" borderId="0" xfId="7" applyFill="1"/>
    <xf numFmtId="0" fontId="7" fillId="4" borderId="0" xfId="7" applyFont="1" applyFill="1"/>
    <xf numFmtId="0" fontId="11" fillId="2" borderId="1" xfId="7" applyFont="1" applyFill="1" applyBorder="1" applyAlignment="1">
      <alignment horizontal="left"/>
    </xf>
    <xf numFmtId="0" fontId="11" fillId="2" borderId="3" xfId="6" applyFont="1" applyFill="1" applyBorder="1" applyAlignment="1">
      <alignment horizontal="center"/>
    </xf>
    <xf numFmtId="0" fontId="11" fillId="2" borderId="3" xfId="6" applyFont="1" applyFill="1" applyBorder="1"/>
    <xf numFmtId="0" fontId="13" fillId="2" borderId="2" xfId="8" applyFont="1" applyFill="1" applyBorder="1" applyAlignment="1">
      <alignment horizontal="center"/>
    </xf>
    <xf numFmtId="0" fontId="14" fillId="2" borderId="5" xfId="8" applyFont="1" applyFill="1" applyBorder="1" applyAlignment="1">
      <alignment horizontal="left"/>
    </xf>
    <xf numFmtId="0" fontId="11" fillId="2" borderId="0" xfId="6" applyFont="1" applyFill="1" applyAlignment="1">
      <alignment horizontal="center"/>
    </xf>
    <xf numFmtId="0" fontId="11" fillId="2" borderId="0" xfId="6" applyFont="1" applyFill="1"/>
    <xf numFmtId="0" fontId="11" fillId="2" borderId="6" xfId="6" applyFont="1" applyFill="1" applyBorder="1" applyAlignment="1">
      <alignment horizontal="center"/>
    </xf>
    <xf numFmtId="0" fontId="11" fillId="2" borderId="7" xfId="8" applyFont="1" applyFill="1" applyBorder="1" applyAlignment="1">
      <alignment horizontal="left"/>
    </xf>
    <xf numFmtId="0" fontId="11" fillId="2" borderId="8" xfId="8" applyFont="1" applyFill="1" applyBorder="1" applyAlignment="1">
      <alignment horizontal="left"/>
    </xf>
    <xf numFmtId="0" fontId="11" fillId="2" borderId="8" xfId="6" applyFont="1" applyFill="1" applyBorder="1"/>
    <xf numFmtId="0" fontId="12" fillId="2" borderId="9" xfId="6" applyFont="1" applyFill="1" applyBorder="1" applyAlignment="1">
      <alignment horizontal="center"/>
    </xf>
    <xf numFmtId="0" fontId="9" fillId="3" borderId="0" xfId="7" applyFont="1" applyFill="1" applyAlignment="1">
      <alignment horizontal="center"/>
    </xf>
    <xf numFmtId="0" fontId="7" fillId="0" borderId="0" xfId="7" applyFont="1"/>
    <xf numFmtId="0" fontId="9" fillId="0" borderId="0" xfId="7" applyFont="1"/>
    <xf numFmtId="0" fontId="7" fillId="0" borderId="0" xfId="7" applyFont="1" applyAlignment="1">
      <alignment horizontal="center"/>
    </xf>
    <xf numFmtId="0" fontId="7" fillId="0" borderId="14" xfId="7" applyFont="1" applyBorder="1"/>
    <xf numFmtId="0" fontId="7" fillId="0" borderId="14" xfId="7" applyFont="1" applyBorder="1" applyAlignment="1">
      <alignment horizontal="center"/>
    </xf>
    <xf numFmtId="4" fontId="7" fillId="0" borderId="14" xfId="7" applyNumberFormat="1" applyFont="1" applyBorder="1" applyAlignment="1">
      <alignment horizontal="center"/>
    </xf>
    <xf numFmtId="0" fontId="8" fillId="0" borderId="0" xfId="7"/>
    <xf numFmtId="0" fontId="8" fillId="0" borderId="0" xfId="7" applyAlignment="1">
      <alignment horizontal="center"/>
    </xf>
    <xf numFmtId="14" fontId="9" fillId="3" borderId="14" xfId="7" applyNumberFormat="1" applyFont="1" applyFill="1" applyBorder="1" applyAlignment="1" applyProtection="1">
      <alignment horizontal="center"/>
      <protection locked="0"/>
    </xf>
    <xf numFmtId="0" fontId="7" fillId="6" borderId="1" xfId="7" applyFont="1" applyFill="1" applyBorder="1"/>
    <xf numFmtId="0" fontId="7" fillId="6" borderId="5" xfId="7" applyFont="1" applyFill="1" applyBorder="1"/>
    <xf numFmtId="0" fontId="7" fillId="6" borderId="6" xfId="7" applyFont="1" applyFill="1" applyBorder="1"/>
    <xf numFmtId="0" fontId="7" fillId="6" borderId="7" xfId="7" applyFont="1" applyFill="1" applyBorder="1"/>
    <xf numFmtId="0" fontId="7" fillId="6" borderId="9" xfId="7" applyFont="1" applyFill="1" applyBorder="1"/>
    <xf numFmtId="0" fontId="7" fillId="6" borderId="13" xfId="7" applyFont="1" applyFill="1" applyBorder="1"/>
    <xf numFmtId="0" fontId="7" fillId="6" borderId="10" xfId="7" applyFont="1" applyFill="1" applyBorder="1"/>
    <xf numFmtId="164" fontId="7" fillId="0" borderId="2" xfId="7" applyNumberFormat="1" applyFont="1" applyBorder="1" applyAlignment="1">
      <alignment horizontal="right"/>
    </xf>
    <xf numFmtId="0" fontId="7" fillId="0" borderId="4" xfId="7" applyFont="1" applyBorder="1"/>
    <xf numFmtId="0" fontId="7" fillId="0" borderId="11" xfId="7" applyFont="1" applyBorder="1" applyAlignment="1">
      <alignment horizontal="right"/>
    </xf>
    <xf numFmtId="0" fontId="7" fillId="0" borderId="12" xfId="7" applyFont="1" applyBorder="1" applyAlignment="1">
      <alignment horizontal="right"/>
    </xf>
    <xf numFmtId="0" fontId="7" fillId="2" borderId="0" xfId="7" applyFont="1" applyFill="1"/>
    <xf numFmtId="164" fontId="7" fillId="0" borderId="1" xfId="7" applyNumberFormat="1" applyFont="1" applyBorder="1" applyAlignment="1">
      <alignment horizontal="right"/>
    </xf>
    <xf numFmtId="0" fontId="18" fillId="6" borderId="13" xfId="7" applyFont="1" applyFill="1" applyBorder="1"/>
    <xf numFmtId="0" fontId="18" fillId="6" borderId="6" xfId="7" applyFont="1" applyFill="1" applyBorder="1"/>
    <xf numFmtId="164" fontId="7" fillId="6" borderId="13" xfId="7" applyNumberFormat="1" applyFont="1" applyFill="1" applyBorder="1"/>
    <xf numFmtId="164" fontId="7" fillId="6" borderId="6" xfId="7" applyNumberFormat="1" applyFont="1" applyFill="1" applyBorder="1"/>
    <xf numFmtId="164" fontId="9" fillId="6" borderId="4" xfId="7" applyNumberFormat="1" applyFont="1" applyFill="1" applyBorder="1"/>
    <xf numFmtId="14" fontId="7" fillId="5" borderId="14" xfId="7" applyNumberFormat="1" applyFont="1" applyFill="1" applyBorder="1" applyAlignment="1">
      <alignment horizontal="center"/>
    </xf>
    <xf numFmtId="165" fontId="7" fillId="5" borderId="14" xfId="7" applyNumberFormat="1" applyFont="1" applyFill="1" applyBorder="1" applyAlignment="1">
      <alignment horizontal="center"/>
    </xf>
    <xf numFmtId="0" fontId="10" fillId="2" borderId="0" xfId="6" applyFont="1" applyFill="1" applyAlignment="1">
      <alignment horizontal="center" vertical="center" wrapText="1"/>
    </xf>
    <xf numFmtId="0" fontId="15" fillId="2" borderId="1" xfId="8" applyFont="1" applyFill="1" applyBorder="1" applyAlignment="1">
      <alignment horizontal="center"/>
    </xf>
    <xf numFmtId="0" fontId="15" fillId="2" borderId="3" xfId="8" applyFont="1" applyFill="1" applyBorder="1" applyAlignment="1">
      <alignment horizontal="center"/>
    </xf>
    <xf numFmtId="0" fontId="15" fillId="2" borderId="17" xfId="8" applyFont="1" applyFill="1" applyBorder="1" applyAlignment="1">
      <alignment horizontal="center"/>
    </xf>
    <xf numFmtId="0" fontId="16" fillId="2" borderId="5" xfId="7" applyFont="1" applyFill="1" applyBorder="1" applyAlignment="1">
      <alignment horizontal="center"/>
    </xf>
    <xf numFmtId="0" fontId="16" fillId="2" borderId="0" xfId="7" applyFont="1" applyFill="1" applyAlignment="1">
      <alignment horizontal="center"/>
    </xf>
    <xf numFmtId="0" fontId="16" fillId="2" borderId="16" xfId="7" applyFont="1" applyFill="1" applyBorder="1" applyAlignment="1">
      <alignment horizontal="center"/>
    </xf>
    <xf numFmtId="0" fontId="16" fillId="2" borderId="7" xfId="7" applyFont="1" applyFill="1" applyBorder="1" applyAlignment="1">
      <alignment horizontal="center"/>
    </xf>
    <xf numFmtId="0" fontId="16" fillId="2" borderId="8" xfId="7" applyFont="1" applyFill="1" applyBorder="1" applyAlignment="1">
      <alignment horizontal="center"/>
    </xf>
    <xf numFmtId="0" fontId="16" fillId="2" borderId="15" xfId="7" applyFont="1" applyFill="1" applyBorder="1" applyAlignment="1">
      <alignment horizontal="center"/>
    </xf>
    <xf numFmtId="0" fontId="19" fillId="7" borderId="11" xfId="7" applyFont="1" applyFill="1" applyBorder="1" applyAlignment="1">
      <alignment horizontal="center"/>
    </xf>
    <xf numFmtId="0" fontId="19" fillId="7" borderId="12" xfId="7" applyFont="1" applyFill="1" applyBorder="1" applyAlignment="1">
      <alignment horizontal="center"/>
    </xf>
    <xf numFmtId="0" fontId="7" fillId="0" borderId="4" xfId="7" applyFont="1" applyBorder="1" applyAlignment="1">
      <alignment horizontal="center" vertical="center"/>
    </xf>
    <xf numFmtId="0" fontId="7" fillId="0" borderId="10" xfId="7" applyFont="1" applyBorder="1" applyAlignment="1">
      <alignment horizontal="center" vertical="center"/>
    </xf>
    <xf numFmtId="0" fontId="7" fillId="2" borderId="0" xfId="6" applyFill="1"/>
    <xf numFmtId="0" fontId="0" fillId="2" borderId="0" xfId="0" applyFill="1"/>
    <xf numFmtId="0" fontId="17" fillId="8" borderId="0" xfId="0" applyFont="1" applyFill="1"/>
  </cellXfs>
  <cellStyles count="9">
    <cellStyle name="Hyperlink 2" xfId="2" xr:uid="{4FE61311-DBD8-B048-945F-211246329FAC}"/>
    <cellStyle name="Hyperlink 2 2" xfId="8" xr:uid="{9AEAE755-0984-374B-83D3-325E278840C1}"/>
    <cellStyle name="Hyperlink 3" xfId="4" xr:uid="{6006D9EC-8120-0749-984A-414BFE0882C3}"/>
    <cellStyle name="Normal" xfId="0" builtinId="0"/>
    <cellStyle name="Normal 2" xfId="1" xr:uid="{63DDC796-707B-E346-BECA-246AC8FB8D6E}"/>
    <cellStyle name="Normal 2 2" xfId="6" xr:uid="{23C92AB3-C5D4-E44F-86E5-0B511C926082}"/>
    <cellStyle name="Normal 3" xfId="3" xr:uid="{9EF0BE49-41F8-3641-9F36-6E0EA183D3EE}"/>
    <cellStyle name="Normal 4" xfId="5" xr:uid="{19ECB998-5E58-6E4F-9183-EF25138180AA}"/>
    <cellStyle name="Normal 5" xfId="7" xr:uid="{25E274EF-2CE5-6C42-848D-8D45B2DC2040}"/>
  </cellStyles>
  <dxfs count="0"/>
  <tableStyles count="0" defaultTableStyle="TableStyleMedium9" defaultPivotStyle="PivotStyleMedium7"/>
  <colors>
    <mruColors>
      <color rgb="FFFFF4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g"/><Relationship Id="rId1" Type="http://schemas.openxmlformats.org/officeDocument/2006/relationships/hyperlink" Target="https://www.astronomy-morsels.ch/morsels" TargetMode="External"/></Relationships>
</file>

<file path=xl/drawings/_rels/drawing2.xml.rels><?xml version="1.0" encoding="UTF-8" standalone="yes"?>
<Relationships xmlns="http://schemas.openxmlformats.org/package/2006/relationships"><Relationship Id="rId8" Type="http://schemas.openxmlformats.org/officeDocument/2006/relationships/image" Target="../media/image10.jpe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jpeg"/><Relationship Id="rId12" Type="http://schemas.openxmlformats.org/officeDocument/2006/relationships/image" Target="../media/image14.jpeg"/><Relationship Id="rId2" Type="http://schemas.openxmlformats.org/officeDocument/2006/relationships/image" Target="../media/image4.jpeg"/><Relationship Id="rId1" Type="http://schemas.openxmlformats.org/officeDocument/2006/relationships/image" Target="../media/image3.gif"/><Relationship Id="rId6" Type="http://schemas.openxmlformats.org/officeDocument/2006/relationships/image" Target="../media/image8.jpe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media/image17.gif"/><Relationship Id="rId10" Type="http://schemas.openxmlformats.org/officeDocument/2006/relationships/image" Target="../media/image12.jpeg"/><Relationship Id="rId4" Type="http://schemas.openxmlformats.org/officeDocument/2006/relationships/image" Target="../media/image6.jpeg"/><Relationship Id="rId9" Type="http://schemas.openxmlformats.org/officeDocument/2006/relationships/image" Target="../media/image11.jpeg"/><Relationship Id="rId14"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9.jpeg"/><Relationship Id="rId1" Type="http://schemas.openxmlformats.org/officeDocument/2006/relationships/image" Target="../media/image18.jpg"/></Relationships>
</file>

<file path=xl/drawings/drawing1.xml><?xml version="1.0" encoding="utf-8"?>
<xdr:wsDr xmlns:xdr="http://schemas.openxmlformats.org/drawingml/2006/spreadsheetDrawing" xmlns:a="http://schemas.openxmlformats.org/drawingml/2006/main">
  <xdr:twoCellAnchor editAs="oneCell">
    <xdr:from>
      <xdr:col>2</xdr:col>
      <xdr:colOff>622300</xdr:colOff>
      <xdr:row>53</xdr:row>
      <xdr:rowOff>101600</xdr:rowOff>
    </xdr:from>
    <xdr:to>
      <xdr:col>8</xdr:col>
      <xdr:colOff>838200</xdr:colOff>
      <xdr:row>63</xdr:row>
      <xdr:rowOff>12700</xdr:rowOff>
    </xdr:to>
    <xdr:pic>
      <xdr:nvPicPr>
        <xdr:cNvPr id="3" name="Picture 2">
          <a:hlinkClick xmlns:r="http://schemas.openxmlformats.org/officeDocument/2006/relationships" r:id="rId1"/>
          <a:extLst>
            <a:ext uri="{FF2B5EF4-FFF2-40B4-BE49-F238E27FC236}">
              <a16:creationId xmlns:a16="http://schemas.microsoft.com/office/drawing/2014/main" id="{A7ECC9ED-6CAA-A177-1B8B-D12247A34058}"/>
            </a:ext>
          </a:extLst>
        </xdr:cNvPr>
        <xdr:cNvPicPr>
          <a:picLocks noChangeAspect="1"/>
        </xdr:cNvPicPr>
      </xdr:nvPicPr>
      <xdr:blipFill>
        <a:blip xmlns:r="http://schemas.openxmlformats.org/officeDocument/2006/relationships" r:embed="rId2"/>
        <a:stretch>
          <a:fillRect/>
        </a:stretch>
      </xdr:blipFill>
      <xdr:spPr>
        <a:xfrm>
          <a:off x="2311400" y="10972800"/>
          <a:ext cx="5397500" cy="1943100"/>
        </a:xfrm>
        <a:prstGeom prst="rect">
          <a:avLst/>
        </a:prstGeom>
      </xdr:spPr>
    </xdr:pic>
    <xdr:clientData/>
  </xdr:twoCellAnchor>
  <xdr:twoCellAnchor editAs="oneCell">
    <xdr:from>
      <xdr:col>15</xdr:col>
      <xdr:colOff>0</xdr:colOff>
      <xdr:row>19</xdr:row>
      <xdr:rowOff>0</xdr:rowOff>
    </xdr:from>
    <xdr:to>
      <xdr:col>15</xdr:col>
      <xdr:colOff>304800</xdr:colOff>
      <xdr:row>20</xdr:row>
      <xdr:rowOff>101600</xdr:rowOff>
    </xdr:to>
    <xdr:sp macro="" textlink="">
      <xdr:nvSpPr>
        <xdr:cNvPr id="1025" name="AutoShape 1" descr="Astro Bob: Happy aphelion! You've finally arrived on the far side - Duluth  News Tribune | News, weather, and sports from Duluth, Minnesota">
          <a:extLst>
            <a:ext uri="{FF2B5EF4-FFF2-40B4-BE49-F238E27FC236}">
              <a16:creationId xmlns:a16="http://schemas.microsoft.com/office/drawing/2014/main" id="{817BFCBE-CE71-A526-17A4-82D4C1ED3934}"/>
            </a:ext>
          </a:extLst>
        </xdr:cNvPr>
        <xdr:cNvSpPr>
          <a:spLocks noChangeAspect="1" noChangeArrowheads="1"/>
        </xdr:cNvSpPr>
      </xdr:nvSpPr>
      <xdr:spPr bwMode="auto">
        <a:xfrm>
          <a:off x="12763500" y="3962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23</xdr:row>
      <xdr:rowOff>0</xdr:rowOff>
    </xdr:from>
    <xdr:to>
      <xdr:col>13</xdr:col>
      <xdr:colOff>304800</xdr:colOff>
      <xdr:row>24</xdr:row>
      <xdr:rowOff>101600</xdr:rowOff>
    </xdr:to>
    <xdr:sp macro="" textlink="">
      <xdr:nvSpPr>
        <xdr:cNvPr id="1026" name="AutoShape 2" descr="Astro Bob: Happy aphelion! You've finally arrived on the far side - Duluth  News Tribune | News, weather, and sports from Duluth, Minnesota">
          <a:extLst>
            <a:ext uri="{FF2B5EF4-FFF2-40B4-BE49-F238E27FC236}">
              <a16:creationId xmlns:a16="http://schemas.microsoft.com/office/drawing/2014/main" id="{D6EDAA29-CCCF-FC75-089B-0725DC1A510C}"/>
            </a:ext>
          </a:extLst>
        </xdr:cNvPr>
        <xdr:cNvSpPr>
          <a:spLocks noChangeAspect="1" noChangeArrowheads="1"/>
        </xdr:cNvSpPr>
      </xdr:nvSpPr>
      <xdr:spPr bwMode="auto">
        <a:xfrm>
          <a:off x="11112500" y="4775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393700</xdr:colOff>
      <xdr:row>18</xdr:row>
      <xdr:rowOff>127000</xdr:rowOff>
    </xdr:from>
    <xdr:to>
      <xdr:col>10</xdr:col>
      <xdr:colOff>393700</xdr:colOff>
      <xdr:row>45</xdr:row>
      <xdr:rowOff>140740</xdr:rowOff>
    </xdr:to>
    <xdr:pic>
      <xdr:nvPicPr>
        <xdr:cNvPr id="5" name="Picture 4">
          <a:extLst>
            <a:ext uri="{FF2B5EF4-FFF2-40B4-BE49-F238E27FC236}">
              <a16:creationId xmlns:a16="http://schemas.microsoft.com/office/drawing/2014/main" id="{41072F32-99C1-5296-B602-AFDE65E017D4}"/>
            </a:ext>
          </a:extLst>
        </xdr:cNvPr>
        <xdr:cNvPicPr>
          <a:picLocks noChangeAspect="1"/>
        </xdr:cNvPicPr>
      </xdr:nvPicPr>
      <xdr:blipFill>
        <a:blip xmlns:r="http://schemas.openxmlformats.org/officeDocument/2006/relationships" r:embed="rId3"/>
        <a:stretch>
          <a:fillRect/>
        </a:stretch>
      </xdr:blipFill>
      <xdr:spPr>
        <a:xfrm>
          <a:off x="1219200" y="3886200"/>
          <a:ext cx="7772400" cy="5500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0</xdr:colOff>
      <xdr:row>0</xdr:row>
      <xdr:rowOff>0</xdr:rowOff>
    </xdr:from>
    <xdr:ext cx="2438400" cy="2311400"/>
    <xdr:pic>
      <xdr:nvPicPr>
        <xdr:cNvPr id="2" name="Picture 11" descr="http://lepmfi.gsfc.nasa.gov/mfi/lepedu/siteimg/all_planets.gif" hidden="1">
          <a:extLst>
            <a:ext uri="{FF2B5EF4-FFF2-40B4-BE49-F238E27FC236}">
              <a16:creationId xmlns:a16="http://schemas.microsoft.com/office/drawing/2014/main" id="{0D1445AD-9118-5D4B-A615-D96D77FE8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7800" y="0"/>
          <a:ext cx="2438400" cy="2311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12700</xdr:colOff>
      <xdr:row>4</xdr:row>
      <xdr:rowOff>0</xdr:rowOff>
    </xdr:from>
    <xdr:ext cx="635000" cy="495300"/>
    <xdr:pic>
      <xdr:nvPicPr>
        <xdr:cNvPr id="3" name="Picture 14" descr="http://upload.wikimedia.org/wikipedia/commons/thumb/a/aa/Sun920607.jpg/100px-Sun920607.jpg" hidden="1">
          <a:extLst>
            <a:ext uri="{FF2B5EF4-FFF2-40B4-BE49-F238E27FC236}">
              <a16:creationId xmlns:a16="http://schemas.microsoft.com/office/drawing/2014/main" id="{706FE7DB-4ECF-F248-9185-436831560B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01900" y="762000"/>
          <a:ext cx="6350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4</xdr:row>
      <xdr:rowOff>0</xdr:rowOff>
    </xdr:from>
    <xdr:ext cx="622300" cy="647700"/>
    <xdr:pic>
      <xdr:nvPicPr>
        <xdr:cNvPr id="4" name="Picture 15" descr="http://upload.wikimedia.org/wikipedia/commons/thumb/d/dd/Full_Moon_Luc_Viatour.jpg/100px-Full_Moon_Luc_Viatour.jpg" hidden="1">
          <a:extLst>
            <a:ext uri="{FF2B5EF4-FFF2-40B4-BE49-F238E27FC236}">
              <a16:creationId xmlns:a16="http://schemas.microsoft.com/office/drawing/2014/main" id="{7B7DED06-8BE4-C141-B2C6-AAB263F8925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773400" y="762000"/>
          <a:ext cx="6223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4</xdr:row>
      <xdr:rowOff>0</xdr:rowOff>
    </xdr:from>
    <xdr:ext cx="609600" cy="622300"/>
    <xdr:pic>
      <xdr:nvPicPr>
        <xdr:cNvPr id="5" name="Picture 16" descr="http://upload.wikimedia.org/wikipedia/commons/thumb/3/30/Mercury_in_color_-_Prockter07_centered.jpg/100px-Mercury_in_color_-_Prockter07_centered.jpg" hidden="1">
          <a:extLst>
            <a:ext uri="{FF2B5EF4-FFF2-40B4-BE49-F238E27FC236}">
              <a16:creationId xmlns:a16="http://schemas.microsoft.com/office/drawing/2014/main" id="{BE9A9A4F-47E4-F94C-ADDF-64C5D15B774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773400" y="762000"/>
          <a:ext cx="60960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4</xdr:row>
      <xdr:rowOff>0</xdr:rowOff>
    </xdr:from>
    <xdr:ext cx="723900" cy="647700"/>
    <xdr:pic>
      <xdr:nvPicPr>
        <xdr:cNvPr id="6" name="Picture 17" descr="http://upload.wikimedia.org/wikipedia/commons/thumb/5/51/Venus-real.jpg/100px-Venus-real.jpg" hidden="1">
          <a:extLst>
            <a:ext uri="{FF2B5EF4-FFF2-40B4-BE49-F238E27FC236}">
              <a16:creationId xmlns:a16="http://schemas.microsoft.com/office/drawing/2014/main" id="{8023B616-A12D-4E42-B595-C1A13DF92B8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773400" y="762000"/>
          <a:ext cx="7239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4</xdr:row>
      <xdr:rowOff>0</xdr:rowOff>
    </xdr:from>
    <xdr:ext cx="622300" cy="584200"/>
    <xdr:pic>
      <xdr:nvPicPr>
        <xdr:cNvPr id="7" name="Picture 18" descr="http://upload.wikimedia.org/wikipedia/commons/thumb/7/76/Mars_Hubble.jpg/100px-Mars_Hubble.jpg" hidden="1">
          <a:extLst>
            <a:ext uri="{FF2B5EF4-FFF2-40B4-BE49-F238E27FC236}">
              <a16:creationId xmlns:a16="http://schemas.microsoft.com/office/drawing/2014/main" id="{6F57DE17-F21B-C346-9DCB-26CA0ECF298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773400" y="762000"/>
          <a:ext cx="622300"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4</xdr:row>
      <xdr:rowOff>0</xdr:rowOff>
    </xdr:from>
    <xdr:ext cx="723900" cy="660400"/>
    <xdr:pic>
      <xdr:nvPicPr>
        <xdr:cNvPr id="8" name="Picture 19" descr="http://upload.wikimedia.org/wikipedia/commons/thumb/e/e2/Jupiter.jpg/100px-Jupiter.jpg" hidden="1">
          <a:extLst>
            <a:ext uri="{FF2B5EF4-FFF2-40B4-BE49-F238E27FC236}">
              <a16:creationId xmlns:a16="http://schemas.microsoft.com/office/drawing/2014/main" id="{6A2D6AA0-0DFC-AF42-86F8-84D34C03B296}"/>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5773400" y="762000"/>
          <a:ext cx="7239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0</xdr:colOff>
      <xdr:row>4</xdr:row>
      <xdr:rowOff>0</xdr:rowOff>
    </xdr:from>
    <xdr:ext cx="736600" cy="660400"/>
    <xdr:pic>
      <xdr:nvPicPr>
        <xdr:cNvPr id="9" name="Picture 21" descr="http://upload.wikimedia.org/wikipedia/commons/thumb/3/3d/Uranus2.jpg/100px-Uranus2.jpg" hidden="1">
          <a:extLst>
            <a:ext uri="{FF2B5EF4-FFF2-40B4-BE49-F238E27FC236}">
              <a16:creationId xmlns:a16="http://schemas.microsoft.com/office/drawing/2014/main" id="{426AACB6-F14F-8145-9A2B-5AAB6BC7C22B}"/>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6357600" y="762000"/>
          <a:ext cx="7366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25400</xdr:colOff>
      <xdr:row>4</xdr:row>
      <xdr:rowOff>0</xdr:rowOff>
    </xdr:from>
    <xdr:ext cx="711200" cy="622300"/>
    <xdr:pic>
      <xdr:nvPicPr>
        <xdr:cNvPr id="10" name="Picture 22" descr="http://upload.wikimedia.org/wikipedia/commons/thumb/0/06/Neptune.jpg/100px-Neptune.jpg" hidden="1">
          <a:extLst>
            <a:ext uri="{FF2B5EF4-FFF2-40B4-BE49-F238E27FC236}">
              <a16:creationId xmlns:a16="http://schemas.microsoft.com/office/drawing/2014/main" id="{036FCA13-EF5E-8C47-AF23-E71CD1325D7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6383000" y="762000"/>
          <a:ext cx="71120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18</xdr:col>
      <xdr:colOff>12700</xdr:colOff>
      <xdr:row>4</xdr:row>
      <xdr:rowOff>0</xdr:rowOff>
    </xdr:from>
    <xdr:ext cx="635000" cy="660400"/>
    <xdr:pic>
      <xdr:nvPicPr>
        <xdr:cNvPr id="11" name="Picture 23" descr="http://upload.wikimedia.org/wikipedia/en/thumb/9/90/Pluto2.jpg/100px-Pluto2.jpg" hidden="1">
          <a:extLst>
            <a:ext uri="{FF2B5EF4-FFF2-40B4-BE49-F238E27FC236}">
              <a16:creationId xmlns:a16="http://schemas.microsoft.com/office/drawing/2014/main" id="{468C7DD3-4D26-724D-85C3-1754C535430C}"/>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6954500" y="762000"/>
          <a:ext cx="6350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4</xdr:row>
      <xdr:rowOff>0</xdr:rowOff>
    </xdr:from>
    <xdr:ext cx="736600" cy="495300"/>
    <xdr:pic>
      <xdr:nvPicPr>
        <xdr:cNvPr id="12" name="Picture 24" descr="http://www.planetengrund.net/desktophintergrund/small/planeten/saturn03_1024.jpg" hidden="1">
          <a:extLst>
            <a:ext uri="{FF2B5EF4-FFF2-40B4-BE49-F238E27FC236}">
              <a16:creationId xmlns:a16="http://schemas.microsoft.com/office/drawing/2014/main" id="{01AF23AC-31B4-054F-9EFE-B7367316F5AE}"/>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5773400" y="762000"/>
          <a:ext cx="7366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0</xdr:row>
      <xdr:rowOff>0</xdr:rowOff>
    </xdr:from>
    <xdr:ext cx="2298700" cy="2324100"/>
    <xdr:pic>
      <xdr:nvPicPr>
        <xdr:cNvPr id="13" name="Picture 12" descr="SolarSystem.jpg" hidden="1">
          <a:extLst>
            <a:ext uri="{FF2B5EF4-FFF2-40B4-BE49-F238E27FC236}">
              <a16:creationId xmlns:a16="http://schemas.microsoft.com/office/drawing/2014/main" id="{0DE6B6E3-F9DD-6044-8B10-6012BBCD419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257800" y="0"/>
          <a:ext cx="2298700" cy="232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0</xdr:row>
      <xdr:rowOff>0</xdr:rowOff>
    </xdr:from>
    <xdr:ext cx="3136900" cy="2019300"/>
    <xdr:pic>
      <xdr:nvPicPr>
        <xdr:cNvPr id="14" name="Picture 13" descr="SolarSystem2.jpg" hidden="1">
          <a:extLst>
            <a:ext uri="{FF2B5EF4-FFF2-40B4-BE49-F238E27FC236}">
              <a16:creationId xmlns:a16="http://schemas.microsoft.com/office/drawing/2014/main" id="{377FD01A-11A9-404C-8C4F-694AADD5A09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336800" y="0"/>
          <a:ext cx="3136900" cy="201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0</xdr:row>
      <xdr:rowOff>0</xdr:rowOff>
    </xdr:from>
    <xdr:ext cx="2209800" cy="2324100"/>
    <xdr:pic>
      <xdr:nvPicPr>
        <xdr:cNvPr id="15" name="Picture 14" descr="SolarSystem.jpg" hidden="1">
          <a:extLst>
            <a:ext uri="{FF2B5EF4-FFF2-40B4-BE49-F238E27FC236}">
              <a16:creationId xmlns:a16="http://schemas.microsoft.com/office/drawing/2014/main" id="{F8407CB4-2621-144B-BBBC-79EE130D8759}"/>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257800" y="0"/>
          <a:ext cx="2209800" cy="232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114300</xdr:colOff>
      <xdr:row>0</xdr:row>
      <xdr:rowOff>0</xdr:rowOff>
    </xdr:from>
    <xdr:ext cx="3124200" cy="2019300"/>
    <xdr:pic>
      <xdr:nvPicPr>
        <xdr:cNvPr id="16" name="Picture 15" descr="SolarSystem2.jpg" hidden="1">
          <a:extLst>
            <a:ext uri="{FF2B5EF4-FFF2-40B4-BE49-F238E27FC236}">
              <a16:creationId xmlns:a16="http://schemas.microsoft.com/office/drawing/2014/main" id="{7A6F4301-617C-D14B-9704-3F16304336E3}"/>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451100" y="0"/>
          <a:ext cx="3124200" cy="201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3111500" cy="2019300"/>
    <xdr:pic>
      <xdr:nvPicPr>
        <xdr:cNvPr id="17" name="Picture 16" descr="SolarSystem2.jpg" hidden="1">
          <a:extLst>
            <a:ext uri="{FF2B5EF4-FFF2-40B4-BE49-F238E27FC236}">
              <a16:creationId xmlns:a16="http://schemas.microsoft.com/office/drawing/2014/main" id="{89F6DABD-E215-EA42-BF4E-0FD840B4E41B}"/>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921000" y="0"/>
          <a:ext cx="3111500" cy="201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3098800" cy="2019300"/>
    <xdr:pic>
      <xdr:nvPicPr>
        <xdr:cNvPr id="18" name="Picture 17" descr="SolarSystem2.jpg" hidden="1">
          <a:extLst>
            <a:ext uri="{FF2B5EF4-FFF2-40B4-BE49-F238E27FC236}">
              <a16:creationId xmlns:a16="http://schemas.microsoft.com/office/drawing/2014/main" id="{106F44DC-76A8-8447-93FB-E494E7A185D6}"/>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505200" y="0"/>
          <a:ext cx="3098800" cy="201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4</xdr:row>
      <xdr:rowOff>0</xdr:rowOff>
    </xdr:from>
    <xdr:ext cx="1371600" cy="1028700"/>
    <xdr:pic>
      <xdr:nvPicPr>
        <xdr:cNvPr id="19" name="Picture 18" descr="Saturn.jpg" hidden="1">
          <a:extLst>
            <a:ext uri="{FF2B5EF4-FFF2-40B4-BE49-F238E27FC236}">
              <a16:creationId xmlns:a16="http://schemas.microsoft.com/office/drawing/2014/main" id="{E154E9AF-BBEF-BE49-96F2-9DFDC70CA2A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5189200" y="762000"/>
          <a:ext cx="13716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4</xdr:row>
      <xdr:rowOff>0</xdr:rowOff>
    </xdr:from>
    <xdr:ext cx="1130300" cy="990600"/>
    <xdr:pic>
      <xdr:nvPicPr>
        <xdr:cNvPr id="20" name="MoonNewMoon" descr="MoonNew.gif" hidden="1">
          <a:extLst>
            <a:ext uri="{FF2B5EF4-FFF2-40B4-BE49-F238E27FC236}">
              <a16:creationId xmlns:a16="http://schemas.microsoft.com/office/drawing/2014/main" id="{C0629606-7654-FE40-95EA-44264BAA9621}"/>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5773400" y="762000"/>
          <a:ext cx="11303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1447800" cy="1308100"/>
    <xdr:pic>
      <xdr:nvPicPr>
        <xdr:cNvPr id="21" name="Picture 20" descr="Jupiter.jpg" hidden="1">
          <a:extLst>
            <a:ext uri="{FF2B5EF4-FFF2-40B4-BE49-F238E27FC236}">
              <a16:creationId xmlns:a16="http://schemas.microsoft.com/office/drawing/2014/main" id="{A92D1B66-7212-454B-AA20-2418625C133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505200" y="0"/>
          <a:ext cx="1447800" cy="130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4</xdr:row>
      <xdr:rowOff>0</xdr:rowOff>
    </xdr:from>
    <xdr:ext cx="1041400" cy="990600"/>
    <xdr:pic>
      <xdr:nvPicPr>
        <xdr:cNvPr id="22" name="Picture 21" descr="MoonNew.gif" hidden="1">
          <a:extLst>
            <a:ext uri="{FF2B5EF4-FFF2-40B4-BE49-F238E27FC236}">
              <a16:creationId xmlns:a16="http://schemas.microsoft.com/office/drawing/2014/main" id="{30E07614-B604-D54C-8E2B-D9DA3E236263}"/>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5189200" y="762000"/>
          <a:ext cx="10414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0</xdr:row>
      <xdr:rowOff>0</xdr:rowOff>
    </xdr:from>
    <xdr:ext cx="3213100" cy="2019300"/>
    <xdr:pic>
      <xdr:nvPicPr>
        <xdr:cNvPr id="23" name="Picture 22" descr="SolarSystem2.jpg" hidden="1">
          <a:extLst>
            <a:ext uri="{FF2B5EF4-FFF2-40B4-BE49-F238E27FC236}">
              <a16:creationId xmlns:a16="http://schemas.microsoft.com/office/drawing/2014/main" id="{AB8AF564-2AEE-504B-843E-F0E19622339F}"/>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921000" y="0"/>
          <a:ext cx="3213100" cy="201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0</xdr:row>
      <xdr:rowOff>0</xdr:rowOff>
    </xdr:from>
    <xdr:ext cx="3213100" cy="2019300"/>
    <xdr:pic>
      <xdr:nvPicPr>
        <xdr:cNvPr id="24" name="Picture 23" descr="SolarSystem2.jpg" hidden="1">
          <a:extLst>
            <a:ext uri="{FF2B5EF4-FFF2-40B4-BE49-F238E27FC236}">
              <a16:creationId xmlns:a16="http://schemas.microsoft.com/office/drawing/2014/main" id="{77B55D16-436E-6345-A711-A3BC07F7D63F}"/>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921000" y="0"/>
          <a:ext cx="3213100" cy="201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2451100" cy="2171700"/>
    <xdr:pic>
      <xdr:nvPicPr>
        <xdr:cNvPr id="25" name="Picture 11" descr="http://lepmfi.gsfc.nasa.gov/mfi/lepedu/siteimg/all_planets.gif" hidden="1">
          <a:extLst>
            <a:ext uri="{FF2B5EF4-FFF2-40B4-BE49-F238E27FC236}">
              <a16:creationId xmlns:a16="http://schemas.microsoft.com/office/drawing/2014/main" id="{F0944CEB-C1F5-F14D-A1AA-C9E7D3EA9B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0"/>
          <a:ext cx="2451100" cy="2171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2311400" cy="2184400"/>
    <xdr:pic>
      <xdr:nvPicPr>
        <xdr:cNvPr id="26" name="Picture 25" descr="SolarSystem.jpg" hidden="1">
          <a:extLst>
            <a:ext uri="{FF2B5EF4-FFF2-40B4-BE49-F238E27FC236}">
              <a16:creationId xmlns:a16="http://schemas.microsoft.com/office/drawing/2014/main" id="{EFC72995-46DF-154C-881F-3A792DE0864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505200" y="0"/>
          <a:ext cx="23114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0</xdr:row>
      <xdr:rowOff>0</xdr:rowOff>
    </xdr:from>
    <xdr:ext cx="2209800" cy="2184400"/>
    <xdr:pic>
      <xdr:nvPicPr>
        <xdr:cNvPr id="27" name="Picture 26" descr="SolarSystem.jpg" hidden="1">
          <a:extLst>
            <a:ext uri="{FF2B5EF4-FFF2-40B4-BE49-F238E27FC236}">
              <a16:creationId xmlns:a16="http://schemas.microsoft.com/office/drawing/2014/main" id="{0F78BBF2-BD59-434E-BFA9-1D50503BC516}"/>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505200" y="0"/>
          <a:ext cx="2209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19</xdr:col>
      <xdr:colOff>0</xdr:colOff>
      <xdr:row>4</xdr:row>
      <xdr:rowOff>0</xdr:rowOff>
    </xdr:from>
    <xdr:ext cx="723900" cy="596900"/>
    <xdr:pic>
      <xdr:nvPicPr>
        <xdr:cNvPr id="28" name="Picture 21" descr="http://upload.wikimedia.org/wikipedia/commons/thumb/3/3d/Uranus2.jpg/100px-Uranus2.jpg" hidden="1">
          <a:extLst>
            <a:ext uri="{FF2B5EF4-FFF2-40B4-BE49-F238E27FC236}">
              <a16:creationId xmlns:a16="http://schemas.microsoft.com/office/drawing/2014/main" id="{16381774-A7D8-4745-B8B4-F834D07A59A6}"/>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7526000" y="762000"/>
          <a:ext cx="72390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19</xdr:col>
      <xdr:colOff>25400</xdr:colOff>
      <xdr:row>4</xdr:row>
      <xdr:rowOff>0</xdr:rowOff>
    </xdr:from>
    <xdr:ext cx="711200" cy="558800"/>
    <xdr:pic>
      <xdr:nvPicPr>
        <xdr:cNvPr id="29" name="Picture 22" descr="http://upload.wikimedia.org/wikipedia/commons/thumb/0/06/Neptune.jpg/100px-Neptune.jpg" hidden="1">
          <a:extLst>
            <a:ext uri="{FF2B5EF4-FFF2-40B4-BE49-F238E27FC236}">
              <a16:creationId xmlns:a16="http://schemas.microsoft.com/office/drawing/2014/main" id="{2C5BEBCD-5231-204E-8BE8-D9C065AA3E7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551400" y="762000"/>
          <a:ext cx="711200"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20</xdr:col>
      <xdr:colOff>12700</xdr:colOff>
      <xdr:row>4</xdr:row>
      <xdr:rowOff>0</xdr:rowOff>
    </xdr:from>
    <xdr:ext cx="635000" cy="584200"/>
    <xdr:pic>
      <xdr:nvPicPr>
        <xdr:cNvPr id="30" name="Picture 23" descr="http://upload.wikimedia.org/wikipedia/en/thumb/9/90/Pluto2.jpg/100px-Pluto2.jpg" hidden="1">
          <a:extLst>
            <a:ext uri="{FF2B5EF4-FFF2-40B4-BE49-F238E27FC236}">
              <a16:creationId xmlns:a16="http://schemas.microsoft.com/office/drawing/2014/main" id="{4BEAD9FF-363D-CA43-972D-C49AAB68F6B2}"/>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122900" y="762000"/>
          <a:ext cx="635000"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3111500" cy="1866900"/>
    <xdr:pic>
      <xdr:nvPicPr>
        <xdr:cNvPr id="31" name="Picture 30" descr="SolarSystem2.jpg" hidden="1">
          <a:extLst>
            <a:ext uri="{FF2B5EF4-FFF2-40B4-BE49-F238E27FC236}">
              <a16:creationId xmlns:a16="http://schemas.microsoft.com/office/drawing/2014/main" id="{97069C62-3BE3-3B44-A0A8-554E384E353F}"/>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673600" y="0"/>
          <a:ext cx="3111500" cy="186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18</xdr:col>
      <xdr:colOff>0</xdr:colOff>
      <xdr:row>4</xdr:row>
      <xdr:rowOff>0</xdr:rowOff>
    </xdr:from>
    <xdr:ext cx="1447800" cy="1143000"/>
    <xdr:pic>
      <xdr:nvPicPr>
        <xdr:cNvPr id="32" name="Picture 31" descr="Jupiter.jpg" hidden="1">
          <a:extLst>
            <a:ext uri="{FF2B5EF4-FFF2-40B4-BE49-F238E27FC236}">
              <a16:creationId xmlns:a16="http://schemas.microsoft.com/office/drawing/2014/main" id="{AC3433F7-82A9-1542-A183-F1ADBD7AC918}"/>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6941800" y="762000"/>
          <a:ext cx="14478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2451100" cy="2171700"/>
    <xdr:pic>
      <xdr:nvPicPr>
        <xdr:cNvPr id="33" name="Picture 11" descr="http://lepmfi.gsfc.nasa.gov/mfi/lepedu/siteimg/all_planets.gif" hidden="1">
          <a:extLst>
            <a:ext uri="{FF2B5EF4-FFF2-40B4-BE49-F238E27FC236}">
              <a16:creationId xmlns:a16="http://schemas.microsoft.com/office/drawing/2014/main" id="{14E1436E-3B4E-FA4A-94E7-80EBAE5F49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3600" y="0"/>
          <a:ext cx="2451100" cy="2171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2311400" cy="2184400"/>
    <xdr:pic>
      <xdr:nvPicPr>
        <xdr:cNvPr id="34" name="Picture 33" descr="SolarSystem.jpg" hidden="1">
          <a:extLst>
            <a:ext uri="{FF2B5EF4-FFF2-40B4-BE49-F238E27FC236}">
              <a16:creationId xmlns:a16="http://schemas.microsoft.com/office/drawing/2014/main" id="{19789221-C0C2-3E4E-AA5E-49F40CA595FE}"/>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673600" y="0"/>
          <a:ext cx="23114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0</xdr:row>
      <xdr:rowOff>0</xdr:rowOff>
    </xdr:from>
    <xdr:ext cx="2209800" cy="2184400"/>
    <xdr:pic>
      <xdr:nvPicPr>
        <xdr:cNvPr id="35" name="Picture 34" descr="SolarSystem.jpg" hidden="1">
          <a:extLst>
            <a:ext uri="{FF2B5EF4-FFF2-40B4-BE49-F238E27FC236}">
              <a16:creationId xmlns:a16="http://schemas.microsoft.com/office/drawing/2014/main" id="{94157A46-AE61-BD49-9FA6-E0A8A840B73F}"/>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673600" y="0"/>
          <a:ext cx="2209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21</xdr:col>
      <xdr:colOff>0</xdr:colOff>
      <xdr:row>4</xdr:row>
      <xdr:rowOff>0</xdr:rowOff>
    </xdr:from>
    <xdr:ext cx="723900" cy="596900"/>
    <xdr:pic>
      <xdr:nvPicPr>
        <xdr:cNvPr id="36" name="Picture 21" descr="http://upload.wikimedia.org/wikipedia/commons/thumb/3/3d/Uranus2.jpg/100px-Uranus2.jpg" hidden="1">
          <a:extLst>
            <a:ext uri="{FF2B5EF4-FFF2-40B4-BE49-F238E27FC236}">
              <a16:creationId xmlns:a16="http://schemas.microsoft.com/office/drawing/2014/main" id="{3E027632-DBB4-FD4A-B7BC-1D39EDBC735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694400" y="762000"/>
          <a:ext cx="72390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21</xdr:col>
      <xdr:colOff>25400</xdr:colOff>
      <xdr:row>4</xdr:row>
      <xdr:rowOff>0</xdr:rowOff>
    </xdr:from>
    <xdr:ext cx="711200" cy="558800"/>
    <xdr:pic>
      <xdr:nvPicPr>
        <xdr:cNvPr id="37" name="Picture 22" descr="http://upload.wikimedia.org/wikipedia/commons/thumb/0/06/Neptune.jpg/100px-Neptune.jpg" hidden="1">
          <a:extLst>
            <a:ext uri="{FF2B5EF4-FFF2-40B4-BE49-F238E27FC236}">
              <a16:creationId xmlns:a16="http://schemas.microsoft.com/office/drawing/2014/main" id="{105EF076-0EEB-3342-B194-B167E2856A4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8719800" y="762000"/>
          <a:ext cx="711200"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22</xdr:col>
      <xdr:colOff>12700</xdr:colOff>
      <xdr:row>4</xdr:row>
      <xdr:rowOff>0</xdr:rowOff>
    </xdr:from>
    <xdr:ext cx="635000" cy="584200"/>
    <xdr:pic>
      <xdr:nvPicPr>
        <xdr:cNvPr id="38" name="Picture 23" descr="http://upload.wikimedia.org/wikipedia/en/thumb/9/90/Pluto2.jpg/100px-Pluto2.jpg" hidden="1">
          <a:extLst>
            <a:ext uri="{FF2B5EF4-FFF2-40B4-BE49-F238E27FC236}">
              <a16:creationId xmlns:a16="http://schemas.microsoft.com/office/drawing/2014/main" id="{95AD49B2-3B47-3047-B474-E30C27781E72}"/>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9291300" y="762000"/>
          <a:ext cx="635000"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0</xdr:row>
      <xdr:rowOff>0</xdr:rowOff>
    </xdr:from>
    <xdr:ext cx="3111500" cy="1866900"/>
    <xdr:pic>
      <xdr:nvPicPr>
        <xdr:cNvPr id="39" name="Picture 38" descr="SolarSystem2.jpg" hidden="1">
          <a:extLst>
            <a:ext uri="{FF2B5EF4-FFF2-40B4-BE49-F238E27FC236}">
              <a16:creationId xmlns:a16="http://schemas.microsoft.com/office/drawing/2014/main" id="{D2A4AE97-BB65-F348-8C61-01A4E74D7AE5}"/>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842000" y="0"/>
          <a:ext cx="3111500" cy="186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20</xdr:col>
      <xdr:colOff>0</xdr:colOff>
      <xdr:row>4</xdr:row>
      <xdr:rowOff>0</xdr:rowOff>
    </xdr:from>
    <xdr:ext cx="1447800" cy="1143000"/>
    <xdr:pic>
      <xdr:nvPicPr>
        <xdr:cNvPr id="40" name="Picture 39" descr="Jupiter.jpg" hidden="1">
          <a:extLst>
            <a:ext uri="{FF2B5EF4-FFF2-40B4-BE49-F238E27FC236}">
              <a16:creationId xmlns:a16="http://schemas.microsoft.com/office/drawing/2014/main" id="{6F91CD88-3B08-C94D-8AFA-9126403B849F}"/>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110200" y="762000"/>
          <a:ext cx="14478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0</xdr:row>
      <xdr:rowOff>0</xdr:rowOff>
    </xdr:from>
    <xdr:ext cx="2451100" cy="2171700"/>
    <xdr:pic>
      <xdr:nvPicPr>
        <xdr:cNvPr id="41" name="Picture 11" descr="http://lepmfi.gsfc.nasa.gov/mfi/lepedu/siteimg/all_planets.gif" hidden="1">
          <a:extLst>
            <a:ext uri="{FF2B5EF4-FFF2-40B4-BE49-F238E27FC236}">
              <a16:creationId xmlns:a16="http://schemas.microsoft.com/office/drawing/2014/main" id="{DF0AD27D-C817-AD41-A833-27BF757EAB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2000" y="0"/>
          <a:ext cx="2451100" cy="2171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0</xdr:row>
      <xdr:rowOff>0</xdr:rowOff>
    </xdr:from>
    <xdr:ext cx="2311400" cy="2184400"/>
    <xdr:pic>
      <xdr:nvPicPr>
        <xdr:cNvPr id="42" name="Picture 41" descr="SolarSystem.jpg" hidden="1">
          <a:extLst>
            <a:ext uri="{FF2B5EF4-FFF2-40B4-BE49-F238E27FC236}">
              <a16:creationId xmlns:a16="http://schemas.microsoft.com/office/drawing/2014/main" id="{7EDD0184-392B-BF44-B6BC-2CE73CD01846}"/>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842000" y="0"/>
          <a:ext cx="23114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xdr:col>
      <xdr:colOff>0</xdr:colOff>
      <xdr:row>0</xdr:row>
      <xdr:rowOff>0</xdr:rowOff>
    </xdr:from>
    <xdr:ext cx="2209800" cy="2184400"/>
    <xdr:pic>
      <xdr:nvPicPr>
        <xdr:cNvPr id="43" name="Picture 42" descr="SolarSystem.jpg" hidden="1">
          <a:extLst>
            <a:ext uri="{FF2B5EF4-FFF2-40B4-BE49-F238E27FC236}">
              <a16:creationId xmlns:a16="http://schemas.microsoft.com/office/drawing/2014/main" id="{4AB0C8C0-912F-E247-87ED-710B9D5DFB58}"/>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842000" y="0"/>
          <a:ext cx="2209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0</xdr:row>
      <xdr:rowOff>0</xdr:rowOff>
    </xdr:from>
    <xdr:ext cx="1447800" cy="1143000"/>
    <xdr:pic>
      <xdr:nvPicPr>
        <xdr:cNvPr id="44" name="Picture 43" descr="Jupiter.jpg" hidden="1">
          <a:extLst>
            <a:ext uri="{FF2B5EF4-FFF2-40B4-BE49-F238E27FC236}">
              <a16:creationId xmlns:a16="http://schemas.microsoft.com/office/drawing/2014/main" id="{6FDE386E-5B87-924B-A3D9-49A827E9F78A}"/>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010400" y="0"/>
          <a:ext cx="14478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23</xdr:col>
      <xdr:colOff>0</xdr:colOff>
      <xdr:row>4</xdr:row>
      <xdr:rowOff>0</xdr:rowOff>
    </xdr:from>
    <xdr:ext cx="723900" cy="596900"/>
    <xdr:pic>
      <xdr:nvPicPr>
        <xdr:cNvPr id="45" name="Picture 21" descr="http://upload.wikimedia.org/wikipedia/commons/thumb/3/3d/Uranus2.jpg/100px-Uranus2.jpg" hidden="1">
          <a:extLst>
            <a:ext uri="{FF2B5EF4-FFF2-40B4-BE49-F238E27FC236}">
              <a16:creationId xmlns:a16="http://schemas.microsoft.com/office/drawing/2014/main" id="{EEA139EF-5E89-D14D-9AD4-66274EE9C149}"/>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9862800" y="762000"/>
          <a:ext cx="723900" cy="59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23</xdr:col>
      <xdr:colOff>25400</xdr:colOff>
      <xdr:row>4</xdr:row>
      <xdr:rowOff>0</xdr:rowOff>
    </xdr:from>
    <xdr:ext cx="711200" cy="558800"/>
    <xdr:pic>
      <xdr:nvPicPr>
        <xdr:cNvPr id="46" name="Picture 22" descr="http://upload.wikimedia.org/wikipedia/commons/thumb/0/06/Neptune.jpg/100px-Neptune.jpg" hidden="1">
          <a:extLst>
            <a:ext uri="{FF2B5EF4-FFF2-40B4-BE49-F238E27FC236}">
              <a16:creationId xmlns:a16="http://schemas.microsoft.com/office/drawing/2014/main" id="{26E77561-D050-D547-87EF-02909BE4416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9888200" y="762000"/>
          <a:ext cx="711200"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0</xdr:row>
      <xdr:rowOff>0</xdr:rowOff>
    </xdr:from>
    <xdr:ext cx="635000" cy="584200"/>
    <xdr:pic>
      <xdr:nvPicPr>
        <xdr:cNvPr id="47" name="Picture 23" descr="http://upload.wikimedia.org/wikipedia/en/thumb/9/90/Pluto2.jpg/100px-Pluto2.jpg" hidden="1">
          <a:extLst>
            <a:ext uri="{FF2B5EF4-FFF2-40B4-BE49-F238E27FC236}">
              <a16:creationId xmlns:a16="http://schemas.microsoft.com/office/drawing/2014/main" id="{93BDF7C6-F0BF-7E4A-A71A-7E3A2D0CC052}"/>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8191500" y="0"/>
          <a:ext cx="635000"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0</xdr:row>
      <xdr:rowOff>0</xdr:rowOff>
    </xdr:from>
    <xdr:ext cx="1447800" cy="1143000"/>
    <xdr:pic>
      <xdr:nvPicPr>
        <xdr:cNvPr id="48" name="Picture 47" descr="Jupiter.jpg" hidden="1">
          <a:extLst>
            <a:ext uri="{FF2B5EF4-FFF2-40B4-BE49-F238E27FC236}">
              <a16:creationId xmlns:a16="http://schemas.microsoft.com/office/drawing/2014/main" id="{D02B5493-7EEE-8442-B0C0-708C0E652B13}"/>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010400" y="0"/>
          <a:ext cx="14478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0</xdr:row>
      <xdr:rowOff>0</xdr:rowOff>
    </xdr:from>
    <xdr:ext cx="2451100" cy="2171700"/>
    <xdr:pic>
      <xdr:nvPicPr>
        <xdr:cNvPr id="49" name="Picture 11" descr="http://lepmfi.gsfc.nasa.gov/mfi/lepedu/siteimg/all_planets.gif" hidden="1">
          <a:extLst>
            <a:ext uri="{FF2B5EF4-FFF2-40B4-BE49-F238E27FC236}">
              <a16:creationId xmlns:a16="http://schemas.microsoft.com/office/drawing/2014/main" id="{68907D8D-8A62-D34C-BE3E-E8DE9B461D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0"/>
          <a:ext cx="2451100" cy="2171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0</xdr:row>
      <xdr:rowOff>0</xdr:rowOff>
    </xdr:from>
    <xdr:ext cx="2311400" cy="2184400"/>
    <xdr:pic>
      <xdr:nvPicPr>
        <xdr:cNvPr id="50" name="Picture 49" descr="SolarSystem.jpg" hidden="1">
          <a:extLst>
            <a:ext uri="{FF2B5EF4-FFF2-40B4-BE49-F238E27FC236}">
              <a16:creationId xmlns:a16="http://schemas.microsoft.com/office/drawing/2014/main" id="{623008FD-29A8-534F-B580-17CFFE82E0AA}"/>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010400" y="0"/>
          <a:ext cx="23114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0</xdr:row>
      <xdr:rowOff>0</xdr:rowOff>
    </xdr:from>
    <xdr:ext cx="2209800" cy="2184400"/>
    <xdr:pic>
      <xdr:nvPicPr>
        <xdr:cNvPr id="51" name="Picture 50" descr="SolarSystem.jpg" hidden="1">
          <a:extLst>
            <a:ext uri="{FF2B5EF4-FFF2-40B4-BE49-F238E27FC236}">
              <a16:creationId xmlns:a16="http://schemas.microsoft.com/office/drawing/2014/main" id="{613AD35B-80FD-9F42-B861-CD9472660E2E}"/>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010400" y="0"/>
          <a:ext cx="2209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0</xdr:row>
      <xdr:rowOff>0</xdr:rowOff>
    </xdr:from>
    <xdr:ext cx="1447800" cy="1143000"/>
    <xdr:pic>
      <xdr:nvPicPr>
        <xdr:cNvPr id="52" name="Picture 51" descr="Jupiter.jpg" hidden="1">
          <a:extLst>
            <a:ext uri="{FF2B5EF4-FFF2-40B4-BE49-F238E27FC236}">
              <a16:creationId xmlns:a16="http://schemas.microsoft.com/office/drawing/2014/main" id="{85F2F30F-31B1-9842-8DD7-639F890DF033}"/>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178800" y="0"/>
          <a:ext cx="14478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20</xdr:col>
      <xdr:colOff>12700</xdr:colOff>
      <xdr:row>4</xdr:row>
      <xdr:rowOff>0</xdr:rowOff>
    </xdr:from>
    <xdr:ext cx="635000" cy="660400"/>
    <xdr:pic>
      <xdr:nvPicPr>
        <xdr:cNvPr id="53" name="Picture 23" descr="http://upload.wikimedia.org/wikipedia/en/thumb/9/90/Pluto2.jpg/100px-Pluto2.jpg" hidden="1">
          <a:extLst>
            <a:ext uri="{FF2B5EF4-FFF2-40B4-BE49-F238E27FC236}">
              <a16:creationId xmlns:a16="http://schemas.microsoft.com/office/drawing/2014/main" id="{5A1FBA41-2435-1542-BC37-F60BE864C7E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122900" y="762000"/>
          <a:ext cx="6350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22</xdr:col>
      <xdr:colOff>12700</xdr:colOff>
      <xdr:row>4</xdr:row>
      <xdr:rowOff>0</xdr:rowOff>
    </xdr:from>
    <xdr:ext cx="635000" cy="660400"/>
    <xdr:pic>
      <xdr:nvPicPr>
        <xdr:cNvPr id="54" name="Picture 23" descr="http://upload.wikimedia.org/wikipedia/en/thumb/9/90/Pluto2.jpg/100px-Pluto2.jpg" hidden="1">
          <a:extLst>
            <a:ext uri="{FF2B5EF4-FFF2-40B4-BE49-F238E27FC236}">
              <a16:creationId xmlns:a16="http://schemas.microsoft.com/office/drawing/2014/main" id="{19ADFFB9-A768-AE4A-BAC4-76C67E15AC5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9291300" y="762000"/>
          <a:ext cx="6350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24</xdr:col>
      <xdr:colOff>12700</xdr:colOff>
      <xdr:row>4</xdr:row>
      <xdr:rowOff>0</xdr:rowOff>
    </xdr:from>
    <xdr:ext cx="635000" cy="660400"/>
    <xdr:pic>
      <xdr:nvPicPr>
        <xdr:cNvPr id="55" name="Picture 23" descr="http://upload.wikimedia.org/wikipedia/en/thumb/9/90/Pluto2.jpg/100px-Pluto2.jpg" hidden="1">
          <a:extLst>
            <a:ext uri="{FF2B5EF4-FFF2-40B4-BE49-F238E27FC236}">
              <a16:creationId xmlns:a16="http://schemas.microsoft.com/office/drawing/2014/main" id="{1AE5317B-DA87-0143-A0CF-8075C34D2B6E}"/>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0459700" y="762000"/>
          <a:ext cx="6350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24</xdr:col>
      <xdr:colOff>0</xdr:colOff>
      <xdr:row>4</xdr:row>
      <xdr:rowOff>0</xdr:rowOff>
    </xdr:from>
    <xdr:ext cx="622300" cy="647700"/>
    <xdr:pic>
      <xdr:nvPicPr>
        <xdr:cNvPr id="56" name="Picture 15" descr="http://upload.wikimedia.org/wikipedia/commons/thumb/d/dd/Full_Moon_Luc_Viatour.jpg/100px-Full_Moon_Luc_Viatour.jpg" hidden="1">
          <a:extLst>
            <a:ext uri="{FF2B5EF4-FFF2-40B4-BE49-F238E27FC236}">
              <a16:creationId xmlns:a16="http://schemas.microsoft.com/office/drawing/2014/main" id="{50641C8E-0CC9-1D4B-A08D-7543AE77897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447000" y="762000"/>
          <a:ext cx="6223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24</xdr:col>
      <xdr:colOff>0</xdr:colOff>
      <xdr:row>4</xdr:row>
      <xdr:rowOff>0</xdr:rowOff>
    </xdr:from>
    <xdr:ext cx="609600" cy="622300"/>
    <xdr:pic>
      <xdr:nvPicPr>
        <xdr:cNvPr id="57" name="Picture 16" descr="http://upload.wikimedia.org/wikipedia/commons/thumb/3/30/Mercury_in_color_-_Prockter07_centered.jpg/100px-Mercury_in_color_-_Prockter07_centered.jpg" hidden="1">
          <a:extLst>
            <a:ext uri="{FF2B5EF4-FFF2-40B4-BE49-F238E27FC236}">
              <a16:creationId xmlns:a16="http://schemas.microsoft.com/office/drawing/2014/main" id="{9F84F76E-DD6B-5043-B552-F3198115561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447000" y="762000"/>
          <a:ext cx="60960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24</xdr:col>
      <xdr:colOff>0</xdr:colOff>
      <xdr:row>4</xdr:row>
      <xdr:rowOff>0</xdr:rowOff>
    </xdr:from>
    <xdr:ext cx="723900" cy="647700"/>
    <xdr:pic>
      <xdr:nvPicPr>
        <xdr:cNvPr id="58" name="Picture 17" descr="http://upload.wikimedia.org/wikipedia/commons/thumb/5/51/Venus-real.jpg/100px-Venus-real.jpg" hidden="1">
          <a:extLst>
            <a:ext uri="{FF2B5EF4-FFF2-40B4-BE49-F238E27FC236}">
              <a16:creationId xmlns:a16="http://schemas.microsoft.com/office/drawing/2014/main" id="{B5B694F5-9436-3543-8FC7-76F2DA63A0F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447000" y="762000"/>
          <a:ext cx="7239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24</xdr:col>
      <xdr:colOff>0</xdr:colOff>
      <xdr:row>4</xdr:row>
      <xdr:rowOff>0</xdr:rowOff>
    </xdr:from>
    <xdr:ext cx="622300" cy="584200"/>
    <xdr:pic>
      <xdr:nvPicPr>
        <xdr:cNvPr id="59" name="Picture 18" descr="http://upload.wikimedia.org/wikipedia/commons/thumb/7/76/Mars_Hubble.jpg/100px-Mars_Hubble.jpg" hidden="1">
          <a:extLst>
            <a:ext uri="{FF2B5EF4-FFF2-40B4-BE49-F238E27FC236}">
              <a16:creationId xmlns:a16="http://schemas.microsoft.com/office/drawing/2014/main" id="{A5CB326B-0411-7D47-AA2F-FAD668243B9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447000" y="762000"/>
          <a:ext cx="622300" cy="58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24</xdr:col>
      <xdr:colOff>0</xdr:colOff>
      <xdr:row>4</xdr:row>
      <xdr:rowOff>0</xdr:rowOff>
    </xdr:from>
    <xdr:ext cx="723900" cy="660400"/>
    <xdr:pic>
      <xdr:nvPicPr>
        <xdr:cNvPr id="60" name="Picture 19" descr="http://upload.wikimedia.org/wikipedia/commons/thumb/e/e2/Jupiter.jpg/100px-Jupiter.jpg" hidden="1">
          <a:extLst>
            <a:ext uri="{FF2B5EF4-FFF2-40B4-BE49-F238E27FC236}">
              <a16:creationId xmlns:a16="http://schemas.microsoft.com/office/drawing/2014/main" id="{295B6000-0D24-D747-84CE-D94C5A34982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0447000" y="762000"/>
          <a:ext cx="7239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25</xdr:col>
      <xdr:colOff>0</xdr:colOff>
      <xdr:row>4</xdr:row>
      <xdr:rowOff>0</xdr:rowOff>
    </xdr:from>
    <xdr:ext cx="736600" cy="660400"/>
    <xdr:pic>
      <xdr:nvPicPr>
        <xdr:cNvPr id="61" name="Picture 21" descr="http://upload.wikimedia.org/wikipedia/commons/thumb/3/3d/Uranus2.jpg/100px-Uranus2.jpg" hidden="1">
          <a:extLst>
            <a:ext uri="{FF2B5EF4-FFF2-40B4-BE49-F238E27FC236}">
              <a16:creationId xmlns:a16="http://schemas.microsoft.com/office/drawing/2014/main" id="{8D1271B9-03B8-3546-B627-224842A7F11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1031200" y="762000"/>
          <a:ext cx="7366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25</xdr:col>
      <xdr:colOff>25400</xdr:colOff>
      <xdr:row>4</xdr:row>
      <xdr:rowOff>0</xdr:rowOff>
    </xdr:from>
    <xdr:ext cx="711200" cy="622300"/>
    <xdr:pic>
      <xdr:nvPicPr>
        <xdr:cNvPr id="62" name="Picture 22" descr="http://upload.wikimedia.org/wikipedia/commons/thumb/0/06/Neptune.jpg/100px-Neptune.jpg" hidden="1">
          <a:extLst>
            <a:ext uri="{FF2B5EF4-FFF2-40B4-BE49-F238E27FC236}">
              <a16:creationId xmlns:a16="http://schemas.microsoft.com/office/drawing/2014/main" id="{8DA22760-DD02-1E47-942F-769C1CFCE7E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056600" y="762000"/>
          <a:ext cx="71120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26</xdr:col>
      <xdr:colOff>12700</xdr:colOff>
      <xdr:row>4</xdr:row>
      <xdr:rowOff>0</xdr:rowOff>
    </xdr:from>
    <xdr:ext cx="635000" cy="660400"/>
    <xdr:pic>
      <xdr:nvPicPr>
        <xdr:cNvPr id="63" name="Picture 23" descr="http://upload.wikimedia.org/wikipedia/en/thumb/9/90/Pluto2.jpg/100px-Pluto2.jpg" hidden="1">
          <a:extLst>
            <a:ext uri="{FF2B5EF4-FFF2-40B4-BE49-F238E27FC236}">
              <a16:creationId xmlns:a16="http://schemas.microsoft.com/office/drawing/2014/main" id="{E5D1B0AD-C022-9743-B249-A18010162E53}"/>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628100" y="762000"/>
          <a:ext cx="6350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24</xdr:col>
      <xdr:colOff>0</xdr:colOff>
      <xdr:row>4</xdr:row>
      <xdr:rowOff>0</xdr:rowOff>
    </xdr:from>
    <xdr:ext cx="736600" cy="495300"/>
    <xdr:pic>
      <xdr:nvPicPr>
        <xdr:cNvPr id="64" name="Picture 24" descr="http://www.planetengrund.net/desktophintergrund/small/planeten/saturn03_1024.jpg" hidden="1">
          <a:extLst>
            <a:ext uri="{FF2B5EF4-FFF2-40B4-BE49-F238E27FC236}">
              <a16:creationId xmlns:a16="http://schemas.microsoft.com/office/drawing/2014/main" id="{684AF5BF-365C-5648-BD9F-7A81FB095A9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0447000" y="762000"/>
          <a:ext cx="7366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24</xdr:col>
      <xdr:colOff>0</xdr:colOff>
      <xdr:row>4</xdr:row>
      <xdr:rowOff>0</xdr:rowOff>
    </xdr:from>
    <xdr:ext cx="1130300" cy="990600"/>
    <xdr:pic>
      <xdr:nvPicPr>
        <xdr:cNvPr id="65" name="MoonNewMoon" descr="MoonNew.gif" hidden="1">
          <a:extLst>
            <a:ext uri="{FF2B5EF4-FFF2-40B4-BE49-F238E27FC236}">
              <a16:creationId xmlns:a16="http://schemas.microsoft.com/office/drawing/2014/main" id="{B476031E-8E7B-B241-929F-1F5F303ED41E}"/>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0447000" y="762000"/>
          <a:ext cx="11303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26</xdr:col>
      <xdr:colOff>0</xdr:colOff>
      <xdr:row>4</xdr:row>
      <xdr:rowOff>0</xdr:rowOff>
    </xdr:from>
    <xdr:ext cx="1447800" cy="1143000"/>
    <xdr:pic>
      <xdr:nvPicPr>
        <xdr:cNvPr id="66" name="Picture 31" descr="Jupiter.jpg" hidden="1">
          <a:extLst>
            <a:ext uri="{FF2B5EF4-FFF2-40B4-BE49-F238E27FC236}">
              <a16:creationId xmlns:a16="http://schemas.microsoft.com/office/drawing/2014/main" id="{3EAD4C7E-6CBC-CA4A-B12D-B40B5F316F1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1615400" y="762000"/>
          <a:ext cx="14478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12700</xdr:colOff>
      <xdr:row>4</xdr:row>
      <xdr:rowOff>0</xdr:rowOff>
    </xdr:from>
    <xdr:ext cx="635000" cy="495300"/>
    <xdr:pic>
      <xdr:nvPicPr>
        <xdr:cNvPr id="68" name="Picture 14" descr="http://upload.wikimedia.org/wikipedia/commons/thumb/a/aa/Sun920607.jpg/100px-Sun920607.jpg" hidden="1">
          <a:extLst>
            <a:ext uri="{FF2B5EF4-FFF2-40B4-BE49-F238E27FC236}">
              <a16:creationId xmlns:a16="http://schemas.microsoft.com/office/drawing/2014/main" id="{AFF64C1A-7B71-5943-99EB-1309BFF23D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39500" y="1028700"/>
          <a:ext cx="6350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4</xdr:row>
      <xdr:rowOff>0</xdr:rowOff>
    </xdr:from>
    <xdr:ext cx="1041400" cy="990600"/>
    <xdr:pic>
      <xdr:nvPicPr>
        <xdr:cNvPr id="69" name="Picture 68" descr="MoonNew.gif" hidden="1">
          <a:extLst>
            <a:ext uri="{FF2B5EF4-FFF2-40B4-BE49-F238E27FC236}">
              <a16:creationId xmlns:a16="http://schemas.microsoft.com/office/drawing/2014/main" id="{F6C9DDC9-5BA9-EE43-8FD8-A90EB1C5DA9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1226800" y="1028700"/>
          <a:ext cx="10414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800100</xdr:colOff>
      <xdr:row>1</xdr:row>
      <xdr:rowOff>101600</xdr:rowOff>
    </xdr:from>
    <xdr:to>
      <xdr:col>10</xdr:col>
      <xdr:colOff>25400</xdr:colOff>
      <xdr:row>28</xdr:row>
      <xdr:rowOff>76200</xdr:rowOff>
    </xdr:to>
    <xdr:pic>
      <xdr:nvPicPr>
        <xdr:cNvPr id="2" name="Picture 1">
          <a:extLst>
            <a:ext uri="{FF2B5EF4-FFF2-40B4-BE49-F238E27FC236}">
              <a16:creationId xmlns:a16="http://schemas.microsoft.com/office/drawing/2014/main" id="{C63F3369-93A8-FA2B-5C19-73608BAA8ADA}"/>
            </a:ext>
          </a:extLst>
        </xdr:cNvPr>
        <xdr:cNvPicPr>
          <a:picLocks noChangeAspect="1"/>
        </xdr:cNvPicPr>
      </xdr:nvPicPr>
      <xdr:blipFill>
        <a:blip xmlns:r="http://schemas.openxmlformats.org/officeDocument/2006/relationships" r:embed="rId1"/>
        <a:stretch>
          <a:fillRect/>
        </a:stretch>
      </xdr:blipFill>
      <xdr:spPr>
        <a:xfrm>
          <a:off x="800100" y="304800"/>
          <a:ext cx="7480300" cy="5461000"/>
        </a:xfrm>
        <a:prstGeom prst="rect">
          <a:avLst/>
        </a:prstGeom>
        <a:ln>
          <a:solidFill>
            <a:schemeClr val="tx1"/>
          </a:solidFill>
        </a:ln>
      </xdr:spPr>
    </xdr:pic>
    <xdr:clientData/>
  </xdr:twoCellAnchor>
  <xdr:twoCellAnchor editAs="oneCell">
    <xdr:from>
      <xdr:col>0</xdr:col>
      <xdr:colOff>787400</xdr:colOff>
      <xdr:row>29</xdr:row>
      <xdr:rowOff>114300</xdr:rowOff>
    </xdr:from>
    <xdr:to>
      <xdr:col>10</xdr:col>
      <xdr:colOff>32400</xdr:colOff>
      <xdr:row>53</xdr:row>
      <xdr:rowOff>0</xdr:rowOff>
    </xdr:to>
    <xdr:pic>
      <xdr:nvPicPr>
        <xdr:cNvPr id="3" name="Picture 2" descr="What is aphelion and perihelion? - Quora">
          <a:extLst>
            <a:ext uri="{FF2B5EF4-FFF2-40B4-BE49-F238E27FC236}">
              <a16:creationId xmlns:a16="http://schemas.microsoft.com/office/drawing/2014/main" id="{5F0EBFE8-9F41-CBBD-1597-87699D960A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7400" y="6007100"/>
          <a:ext cx="7500000" cy="476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astronomy-morsels.ch/" TargetMode="External"/><Relationship Id="rId1" Type="http://schemas.openxmlformats.org/officeDocument/2006/relationships/hyperlink" Target="mailto:anton@astronomy-morsels.ch?subject=Eclipse%20Dat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D29A1-A645-9748-8CE6-AFA19E334F6B}">
  <dimension ref="B2:P52"/>
  <sheetViews>
    <sheetView showGridLines="0" tabSelected="1" workbookViewId="0">
      <selection activeCell="B3" sqref="A1:XFD1048576"/>
    </sheetView>
  </sheetViews>
  <sheetFormatPr baseColWidth="10" defaultRowHeight="16" x14ac:dyDescent="0.2"/>
  <cols>
    <col min="1" max="1" width="10.83203125" style="60"/>
    <col min="2" max="11" width="11.33203125" style="60" customWidth="1"/>
    <col min="12" max="16384" width="10.83203125" style="60"/>
  </cols>
  <sheetData>
    <row r="2" spans="2:11" ht="15" customHeight="1" x14ac:dyDescent="0.2"/>
    <row r="3" spans="2:11" ht="16" customHeight="1" x14ac:dyDescent="0.2">
      <c r="B3" s="46" t="s">
        <v>49</v>
      </c>
      <c r="C3" s="46"/>
      <c r="D3" s="46"/>
      <c r="E3" s="46"/>
      <c r="F3" s="46"/>
      <c r="G3" s="46"/>
      <c r="H3" s="46"/>
      <c r="I3" s="46"/>
      <c r="J3" s="46"/>
      <c r="K3" s="46"/>
    </row>
    <row r="4" spans="2:11" ht="16" customHeight="1" x14ac:dyDescent="0.2">
      <c r="B4" s="46"/>
      <c r="C4" s="46"/>
      <c r="D4" s="46"/>
      <c r="E4" s="46"/>
      <c r="F4" s="46"/>
      <c r="G4" s="46"/>
      <c r="H4" s="46"/>
      <c r="I4" s="46"/>
      <c r="J4" s="46"/>
      <c r="K4" s="46"/>
    </row>
    <row r="5" spans="2:11" ht="16" customHeight="1" x14ac:dyDescent="0.2">
      <c r="B5" s="46"/>
      <c r="C5" s="46"/>
      <c r="D5" s="46"/>
      <c r="E5" s="46"/>
      <c r="F5" s="46"/>
      <c r="G5" s="46"/>
      <c r="H5" s="46"/>
      <c r="I5" s="46"/>
      <c r="J5" s="46"/>
      <c r="K5" s="46"/>
    </row>
    <row r="6" spans="2:11" ht="16" customHeight="1" x14ac:dyDescent="0.2">
      <c r="B6" s="46"/>
      <c r="C6" s="46"/>
      <c r="D6" s="46"/>
      <c r="E6" s="46"/>
      <c r="F6" s="46"/>
      <c r="G6" s="46"/>
      <c r="H6" s="46"/>
      <c r="I6" s="46"/>
      <c r="J6" s="46"/>
      <c r="K6" s="46"/>
    </row>
    <row r="7" spans="2:11" ht="16" customHeight="1" x14ac:dyDescent="0.2">
      <c r="B7" s="46"/>
      <c r="C7" s="46"/>
      <c r="D7" s="46"/>
      <c r="E7" s="46"/>
      <c r="F7" s="46"/>
      <c r="G7" s="46"/>
      <c r="H7" s="46"/>
      <c r="I7" s="46"/>
      <c r="J7" s="46"/>
      <c r="K7" s="46"/>
    </row>
    <row r="8" spans="2:11" ht="16" customHeight="1" x14ac:dyDescent="0.2">
      <c r="B8" s="46"/>
      <c r="C8" s="46"/>
      <c r="D8" s="46"/>
      <c r="E8" s="46"/>
      <c r="F8" s="46"/>
      <c r="G8" s="46"/>
      <c r="H8" s="46"/>
      <c r="I8" s="46"/>
      <c r="J8" s="46"/>
      <c r="K8" s="46"/>
    </row>
    <row r="9" spans="2:11" ht="16" customHeight="1" x14ac:dyDescent="0.2">
      <c r="B9" s="46"/>
      <c r="C9" s="46"/>
      <c r="D9" s="46"/>
      <c r="E9" s="46"/>
      <c r="F9" s="46"/>
      <c r="G9" s="46"/>
      <c r="H9" s="46"/>
      <c r="I9" s="46"/>
      <c r="J9" s="46"/>
      <c r="K9" s="46"/>
    </row>
    <row r="13" spans="2:11" ht="19" x14ac:dyDescent="0.25">
      <c r="D13" s="4" t="s">
        <v>34</v>
      </c>
      <c r="E13" s="5"/>
      <c r="F13" s="6"/>
      <c r="G13" s="6"/>
      <c r="H13" s="6"/>
      <c r="I13" s="7" t="s">
        <v>24</v>
      </c>
    </row>
    <row r="14" spans="2:11" ht="19" x14ac:dyDescent="0.25">
      <c r="D14" s="8"/>
      <c r="E14" s="9"/>
      <c r="F14" s="10"/>
      <c r="G14" s="10"/>
      <c r="H14" s="10"/>
      <c r="I14" s="11"/>
    </row>
    <row r="15" spans="2:11" ht="19" x14ac:dyDescent="0.25">
      <c r="D15" s="12" t="s">
        <v>48</v>
      </c>
      <c r="E15" s="13"/>
      <c r="F15" s="14"/>
      <c r="G15" s="14"/>
      <c r="H15" s="14"/>
      <c r="I15" s="15" t="s">
        <v>23</v>
      </c>
    </row>
    <row r="20" spans="3:16" x14ac:dyDescent="0.2">
      <c r="P20" s="61"/>
    </row>
    <row r="22" spans="3:16" x14ac:dyDescent="0.2">
      <c r="C22" s="2"/>
    </row>
    <row r="24" spans="3:16" x14ac:dyDescent="0.2">
      <c r="C24" s="61"/>
      <c r="N24" s="61"/>
    </row>
    <row r="28" spans="3:16" x14ac:dyDescent="0.2">
      <c r="F28" s="62"/>
    </row>
    <row r="36" spans="14:14" x14ac:dyDescent="0.2">
      <c r="N36" s="61"/>
    </row>
    <row r="50" spans="2:11" x14ac:dyDescent="0.2">
      <c r="B50" s="47" t="s">
        <v>22</v>
      </c>
      <c r="C50" s="48"/>
      <c r="D50" s="48"/>
      <c r="E50" s="48"/>
      <c r="F50" s="48"/>
      <c r="G50" s="48"/>
      <c r="H50" s="48"/>
      <c r="I50" s="48"/>
      <c r="J50" s="48"/>
      <c r="K50" s="49"/>
    </row>
    <row r="51" spans="2:11" x14ac:dyDescent="0.2">
      <c r="B51" s="50" t="s">
        <v>21</v>
      </c>
      <c r="C51" s="51"/>
      <c r="D51" s="51"/>
      <c r="E51" s="51"/>
      <c r="F51" s="51"/>
      <c r="G51" s="51"/>
      <c r="H51" s="51"/>
      <c r="I51" s="51"/>
      <c r="J51" s="51"/>
      <c r="K51" s="52"/>
    </row>
    <row r="52" spans="2:11" x14ac:dyDescent="0.2">
      <c r="B52" s="53" t="s">
        <v>20</v>
      </c>
      <c r="C52" s="54"/>
      <c r="D52" s="54"/>
      <c r="E52" s="54"/>
      <c r="F52" s="54"/>
      <c r="G52" s="54"/>
      <c r="H52" s="54"/>
      <c r="I52" s="54"/>
      <c r="J52" s="54"/>
      <c r="K52" s="55"/>
    </row>
  </sheetData>
  <sheetProtection sheet="1" objects="1" scenarios="1"/>
  <mergeCells count="4">
    <mergeCell ref="B3:K9"/>
    <mergeCell ref="B50:K50"/>
    <mergeCell ref="B51:K51"/>
    <mergeCell ref="B52:K52"/>
  </mergeCells>
  <hyperlinks>
    <hyperlink ref="I13" r:id="rId1" xr:uid="{90E4F950-9367-B349-8B4D-872BF42B2581}"/>
    <hyperlink ref="B50" r:id="rId2" display="http://www.astronomy-morsels.ch/" xr:uid="{5C22362B-7907-4143-82D4-173FB51A49C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F4744-21B3-1046-B26D-B52747C07285}">
  <sheetPr>
    <pageSetUpPr fitToPage="1"/>
  </sheetPr>
  <dimension ref="A2:FY151"/>
  <sheetViews>
    <sheetView showGridLines="0" zoomScaleNormal="100" workbookViewId="0">
      <selection activeCell="B4" sqref="B4"/>
    </sheetView>
  </sheetViews>
  <sheetFormatPr baseColWidth="10" defaultColWidth="7.6640625" defaultRowHeight="12" x14ac:dyDescent="0.15"/>
  <cols>
    <col min="1" max="1" width="10.83203125" style="23" customWidth="1"/>
    <col min="2" max="2" width="15.83203125" style="23" customWidth="1"/>
    <col min="3" max="3" width="14.33203125" style="23" customWidth="1"/>
    <col min="4" max="4" width="14.33203125" style="24" customWidth="1"/>
    <col min="5" max="5" width="10.83203125" style="24" customWidth="1"/>
    <col min="6" max="6" width="10.83203125" style="23" customWidth="1"/>
    <col min="7" max="7" width="3.33203125" style="2" customWidth="1"/>
    <col min="8" max="8" width="10.83203125" style="23" customWidth="1"/>
    <col min="9" max="9" width="11.83203125" style="23" customWidth="1"/>
    <col min="10" max="11" width="14.33203125" style="23" customWidth="1"/>
    <col min="12" max="12" width="15.83203125" style="23" customWidth="1"/>
    <col min="13" max="14" width="14.33203125" style="24" customWidth="1"/>
    <col min="15" max="28" width="14.33203125" style="23" customWidth="1"/>
    <col min="29" max="181" width="7.6640625" style="23"/>
    <col min="182" max="16384" width="7.6640625" style="1"/>
  </cols>
  <sheetData>
    <row r="2" spans="1:181" s="3" customFormat="1" ht="16" customHeight="1" x14ac:dyDescent="0.2">
      <c r="A2" s="17"/>
      <c r="B2" s="18"/>
      <c r="C2" s="16" t="s">
        <v>35</v>
      </c>
      <c r="D2" s="19"/>
      <c r="E2" s="19"/>
      <c r="F2" s="17"/>
      <c r="G2" s="37"/>
      <c r="H2" s="17"/>
      <c r="I2" s="17" t="s">
        <v>47</v>
      </c>
      <c r="J2" s="17"/>
      <c r="K2" s="17"/>
      <c r="L2" s="17"/>
      <c r="M2" s="19"/>
      <c r="N2" s="19"/>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row>
    <row r="3" spans="1:181" s="3" customFormat="1" ht="16" customHeight="1" x14ac:dyDescent="0.2">
      <c r="A3" s="17"/>
      <c r="B3" s="20" t="s">
        <v>9</v>
      </c>
      <c r="C3" s="25">
        <v>28856</v>
      </c>
      <c r="D3" s="19"/>
      <c r="E3" s="19"/>
      <c r="F3" s="17"/>
      <c r="G3" s="37"/>
      <c r="H3" s="17"/>
      <c r="I3" s="17"/>
      <c r="J3" s="17"/>
      <c r="K3" s="17"/>
      <c r="L3" s="17"/>
      <c r="M3" s="19"/>
      <c r="N3" s="19"/>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row>
    <row r="4" spans="1:181" s="3" customFormat="1" ht="16" customHeight="1" x14ac:dyDescent="0.2">
      <c r="A4" s="17"/>
      <c r="B4" s="20" t="s">
        <v>0</v>
      </c>
      <c r="C4" s="21">
        <f>YEAR(C3)</f>
        <v>1979</v>
      </c>
      <c r="D4" s="19"/>
      <c r="E4" s="19"/>
      <c r="F4" s="17"/>
      <c r="G4" s="37"/>
      <c r="H4" s="17"/>
      <c r="I4" s="17"/>
      <c r="J4" s="56" t="s">
        <v>37</v>
      </c>
      <c r="K4" s="57"/>
      <c r="L4" s="56" t="s">
        <v>38</v>
      </c>
      <c r="M4" s="57"/>
      <c r="N4" s="56" t="s">
        <v>39</v>
      </c>
      <c r="O4" s="57"/>
      <c r="P4" s="56" t="s">
        <v>40</v>
      </c>
      <c r="Q4" s="57"/>
      <c r="R4" s="56" t="s">
        <v>41</v>
      </c>
      <c r="S4" s="57"/>
      <c r="T4" s="56" t="s">
        <v>42</v>
      </c>
      <c r="U4" s="57"/>
      <c r="V4" s="56" t="s">
        <v>43</v>
      </c>
      <c r="W4" s="57"/>
      <c r="X4" s="56" t="s">
        <v>44</v>
      </c>
      <c r="Y4" s="5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row>
    <row r="5" spans="1:181" s="3" customFormat="1" ht="16" customHeight="1" x14ac:dyDescent="0.2">
      <c r="A5" s="17"/>
      <c r="B5" s="20" t="s">
        <v>26</v>
      </c>
      <c r="C5" s="21" t="str">
        <f>IF(OR(MOD(C4,400)=0,AND(MOD(C4,4)=0,MOD(C4,100)&lt;&gt;0)),"Y", "N")</f>
        <v>N</v>
      </c>
      <c r="D5" s="19"/>
      <c r="E5" s="19"/>
      <c r="F5" s="17"/>
      <c r="G5" s="37"/>
      <c r="H5" s="17"/>
      <c r="I5" s="17"/>
      <c r="J5" s="35" t="s">
        <v>45</v>
      </c>
      <c r="K5" s="36" t="s">
        <v>46</v>
      </c>
      <c r="L5" s="35" t="s">
        <v>45</v>
      </c>
      <c r="M5" s="36" t="s">
        <v>46</v>
      </c>
      <c r="N5" s="35" t="s">
        <v>45</v>
      </c>
      <c r="O5" s="36" t="s">
        <v>46</v>
      </c>
      <c r="P5" s="35" t="s">
        <v>45</v>
      </c>
      <c r="Q5" s="36" t="s">
        <v>46</v>
      </c>
      <c r="R5" s="35" t="s">
        <v>45</v>
      </c>
      <c r="S5" s="36" t="s">
        <v>46</v>
      </c>
      <c r="T5" s="35" t="s">
        <v>45</v>
      </c>
      <c r="U5" s="36" t="s">
        <v>46</v>
      </c>
      <c r="V5" s="35" t="s">
        <v>45</v>
      </c>
      <c r="W5" s="36" t="s">
        <v>46</v>
      </c>
      <c r="X5" s="35" t="s">
        <v>45</v>
      </c>
      <c r="Y5" s="36" t="s">
        <v>46</v>
      </c>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row>
    <row r="6" spans="1:181" s="3" customFormat="1" ht="16" customHeight="1" x14ac:dyDescent="0.2">
      <c r="A6" s="17"/>
      <c r="B6" s="20" t="s">
        <v>1</v>
      </c>
      <c r="C6" s="21">
        <f>MONTH(C3)</f>
        <v>1</v>
      </c>
      <c r="D6" s="19"/>
      <c r="E6" s="19"/>
      <c r="F6" s="17"/>
      <c r="G6" s="37"/>
      <c r="H6" s="17"/>
      <c r="I6" s="34" t="s">
        <v>27</v>
      </c>
      <c r="J6" s="38">
        <f>ROUND(4.15201*(YEAR($C$3)+($C$8/IF($C$5="N",365.25,366)-2000.12)),0)</f>
        <v>-88</v>
      </c>
      <c r="K6" s="33">
        <f>J6+0.5</f>
        <v>-87.5</v>
      </c>
      <c r="L6" s="38">
        <f>ROUND(1.62549*(YEAR($C$3)+($C$8/IF($C$5="N",365.25,366)-2000.53)),0)</f>
        <v>-35</v>
      </c>
      <c r="M6" s="33">
        <f>L6+0.5</f>
        <v>-34.5</v>
      </c>
      <c r="N6" s="38">
        <f>ROUND(0.99997*(YEAR($C$3)+($C$8/IF($C$5="N",365.25,366)-2000.01)),0)</f>
        <v>-21</v>
      </c>
      <c r="O6" s="33">
        <f>N6+0.5</f>
        <v>-20.5</v>
      </c>
      <c r="P6" s="38">
        <f>ROUND(0.53166*(YEAR($C$3)+($C$8/IF($C$5="N",365.25,366)-2001.78)),0)</f>
        <v>-12</v>
      </c>
      <c r="Q6" s="33">
        <f>P6+0.5</f>
        <v>-11.5</v>
      </c>
      <c r="R6" s="38">
        <f>ROUND(0.0843*(YEAR($C$3)+($C$8/IF($C$5="N",365.25,366)-2011.2)),0)</f>
        <v>-3</v>
      </c>
      <c r="S6" s="33">
        <f>R6+0.5</f>
        <v>-2.5</v>
      </c>
      <c r="T6" s="38">
        <f>ROUND(0.03393*(YEAR($C$3)+($C$8/IF($C$5="N",365.25,366)-2003.52)),0)</f>
        <v>-1</v>
      </c>
      <c r="U6" s="33">
        <f>T6+0.5</f>
        <v>-0.5</v>
      </c>
      <c r="V6" s="38">
        <f>ROUND(0.0119*(YEAR($C$3)+($C$8/IF($C$5="N",365.25,366)-2051.1)),0)</f>
        <v>-1</v>
      </c>
      <c r="W6" s="33">
        <f>V6+0.5</f>
        <v>-0.5</v>
      </c>
      <c r="X6" s="38">
        <f>ROUND(0.00607*(YEAR($C$3)+($C$8/IF($C$5="N",365.25,366)-2047.5)),0)</f>
        <v>0</v>
      </c>
      <c r="Y6" s="33">
        <f>X6+0.5</f>
        <v>0.5</v>
      </c>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row>
    <row r="7" spans="1:181" s="3" customFormat="1" ht="16" customHeight="1" x14ac:dyDescent="0.2">
      <c r="A7" s="17"/>
      <c r="B7" s="20" t="s">
        <v>2</v>
      </c>
      <c r="C7" s="21">
        <f>DAY(C3)</f>
        <v>1</v>
      </c>
      <c r="D7" s="19"/>
      <c r="E7" s="19"/>
      <c r="F7" s="17"/>
      <c r="G7" s="37"/>
      <c r="H7" s="17"/>
      <c r="I7" s="26" t="s">
        <v>28</v>
      </c>
      <c r="J7" s="43">
        <f>2451590.257+87.96934963*J6-0*POWER(J6,2)</f>
        <v>2443848.95423256</v>
      </c>
      <c r="K7" s="43">
        <f>2451590.257+87.96934963*K6-0*POWER(K6,2)</f>
        <v>2443892.9389073751</v>
      </c>
      <c r="L7" s="43">
        <f>2451738.233+224.7008187*L6-0.0000000327*POWER(L6,2)</f>
        <v>2443873.7043054425</v>
      </c>
      <c r="M7" s="43">
        <f>2451738.233+224.7008187*M6-0.0000000327*POWER(M6,2)</f>
        <v>2443986.0547159286</v>
      </c>
      <c r="N7" s="43">
        <f>2451547.507+365.2596358*N6+0.0000000158*POWER(N6,2)</f>
        <v>2443877.0546551677</v>
      </c>
      <c r="O7" s="43">
        <f>2451547.507+365.2596358*O6+0.0000000158*POWER(O6,2)</f>
        <v>2444059.6844727402</v>
      </c>
      <c r="P7" s="43">
        <f>2452195.026+686.9957843*P6-0.0000001187*POWER(P6,2)</f>
        <v>2443951.0765713071</v>
      </c>
      <c r="Q7" s="43">
        <f>2452195.026+686.9957843*Q6-0.0000001187*POWER(Q6,2)</f>
        <v>2444294.574464852</v>
      </c>
      <c r="R7" s="43">
        <f>2455636.938+4332.89709*R6+0.0001368*POWER(R6,2)</f>
        <v>2442638.2479612003</v>
      </c>
      <c r="S7" s="43">
        <f>2455636.938+4332.89709*S6+0.0001368*POWER(S6,2)</f>
        <v>2444804.6961300005</v>
      </c>
      <c r="T7" s="43">
        <f>2452830.11+10764.21731*T6+0.000826*POWER(T6,2)</f>
        <v>2442065.8935159994</v>
      </c>
      <c r="U7" s="43">
        <f>2452830.11+10764.21731*U6+0.000826*POWER(U6,2)</f>
        <v>2447448.0015514996</v>
      </c>
      <c r="V7" s="43">
        <f>2470213.5+30694.8767*V6-0.00541*POWER(V6,2)</f>
        <v>2439518.6178899999</v>
      </c>
      <c r="W7" s="43">
        <f>2470213.5+30694.8767*W6-0.00541*POWER(W6,2)</f>
        <v>2454866.0602974999</v>
      </c>
      <c r="X7" s="43">
        <f>2468895.7+60190.32*X6+0.03175*POWER(X6,2)</f>
        <v>2468895.7000000002</v>
      </c>
      <c r="Y7" s="43">
        <f>2451738.233+224.7008187*Y6-0.0000000327*POWER(Y6,2)</f>
        <v>2451850.5834093415</v>
      </c>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row>
    <row r="8" spans="1:181" s="3" customFormat="1" ht="16" customHeight="1" x14ac:dyDescent="0.2">
      <c r="A8" s="17"/>
      <c r="B8" s="20" t="s">
        <v>25</v>
      </c>
      <c r="C8" s="21">
        <f>INT(275*C6/9)-IF(C5="Y",1,2)*INT((C6+9)/12)+C7-30</f>
        <v>1</v>
      </c>
      <c r="D8" s="19"/>
      <c r="E8" s="19"/>
      <c r="F8" s="17"/>
      <c r="G8" s="37"/>
      <c r="H8" s="17"/>
      <c r="I8" s="27" t="s">
        <v>36</v>
      </c>
      <c r="J8" s="41">
        <f t="shared" ref="J8:Y8" si="0">IF(J7-INT(J7)&gt;= 0.5,INT(J7+1),INT(J7))</f>
        <v>2443849</v>
      </c>
      <c r="K8" s="42">
        <f t="shared" si="0"/>
        <v>2443893</v>
      </c>
      <c r="L8" s="41">
        <f t="shared" si="0"/>
        <v>2443874</v>
      </c>
      <c r="M8" s="42">
        <f t="shared" si="0"/>
        <v>2443986</v>
      </c>
      <c r="N8" s="41">
        <f t="shared" si="0"/>
        <v>2443877</v>
      </c>
      <c r="O8" s="42">
        <f t="shared" si="0"/>
        <v>2444060</v>
      </c>
      <c r="P8" s="41">
        <f t="shared" si="0"/>
        <v>2443951</v>
      </c>
      <c r="Q8" s="42">
        <f t="shared" si="0"/>
        <v>2444295</v>
      </c>
      <c r="R8" s="41">
        <f t="shared" si="0"/>
        <v>2442638</v>
      </c>
      <c r="S8" s="42">
        <f t="shared" si="0"/>
        <v>2444805</v>
      </c>
      <c r="T8" s="41">
        <f t="shared" si="0"/>
        <v>2442066</v>
      </c>
      <c r="U8" s="42">
        <f t="shared" si="0"/>
        <v>2447448</v>
      </c>
      <c r="V8" s="41">
        <f t="shared" si="0"/>
        <v>2439519</v>
      </c>
      <c r="W8" s="42">
        <f t="shared" si="0"/>
        <v>2454866</v>
      </c>
      <c r="X8" s="41">
        <f t="shared" si="0"/>
        <v>2468896</v>
      </c>
      <c r="Y8" s="42">
        <f t="shared" si="0"/>
        <v>2451851</v>
      </c>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row>
    <row r="9" spans="1:181" s="3" customFormat="1" ht="16" customHeight="1" x14ac:dyDescent="0.2">
      <c r="A9" s="17"/>
      <c r="B9" s="20" t="s">
        <v>28</v>
      </c>
      <c r="C9" s="22">
        <f>367*C4-INT(7/4*C4)-INT(3*(INT((C4-8/7)/100)+1)/4)+1721059.5-1+C8</f>
        <v>2443874.5</v>
      </c>
      <c r="D9" s="19"/>
      <c r="E9" s="19"/>
      <c r="F9" s="17"/>
      <c r="G9" s="37"/>
      <c r="H9" s="17"/>
      <c r="I9" s="27" t="s">
        <v>0</v>
      </c>
      <c r="J9" s="39">
        <f t="shared" ref="J9:Y9" si="1">INT(J16/1461)-4716+INT((12+2-J10)/12)</f>
        <v>1978</v>
      </c>
      <c r="K9" s="40">
        <f t="shared" si="1"/>
        <v>1979</v>
      </c>
      <c r="L9" s="39">
        <f t="shared" si="1"/>
        <v>1978</v>
      </c>
      <c r="M9" s="40">
        <f t="shared" si="1"/>
        <v>1979</v>
      </c>
      <c r="N9" s="39">
        <f t="shared" si="1"/>
        <v>1979</v>
      </c>
      <c r="O9" s="40">
        <f t="shared" si="1"/>
        <v>1979</v>
      </c>
      <c r="P9" s="39">
        <f t="shared" si="1"/>
        <v>1979</v>
      </c>
      <c r="Q9" s="40">
        <f t="shared" si="1"/>
        <v>1980</v>
      </c>
      <c r="R9" s="39">
        <f t="shared" si="1"/>
        <v>1975</v>
      </c>
      <c r="S9" s="40">
        <f t="shared" si="1"/>
        <v>1981</v>
      </c>
      <c r="T9" s="39">
        <f t="shared" si="1"/>
        <v>1974</v>
      </c>
      <c r="U9" s="40">
        <f t="shared" si="1"/>
        <v>1988</v>
      </c>
      <c r="V9" s="39">
        <f t="shared" si="1"/>
        <v>1967</v>
      </c>
      <c r="W9" s="40">
        <f t="shared" si="1"/>
        <v>2009</v>
      </c>
      <c r="X9" s="39">
        <f t="shared" si="1"/>
        <v>2047</v>
      </c>
      <c r="Y9" s="40">
        <f t="shared" si="1"/>
        <v>2000</v>
      </c>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row>
    <row r="10" spans="1:181" s="3" customFormat="1" ht="16" customHeight="1" x14ac:dyDescent="0.2">
      <c r="A10" s="17"/>
      <c r="B10" s="17"/>
      <c r="C10" s="17"/>
      <c r="D10" s="19"/>
      <c r="E10" s="19"/>
      <c r="F10" s="17"/>
      <c r="G10" s="37"/>
      <c r="H10" s="17"/>
      <c r="I10" s="27" t="s">
        <v>1</v>
      </c>
      <c r="J10" s="39">
        <f t="shared" ref="J10:Y10" si="2">MOD(INT((J18/J28)+J29),J30)+1</f>
        <v>12</v>
      </c>
      <c r="K10" s="40">
        <f t="shared" si="2"/>
        <v>1</v>
      </c>
      <c r="L10" s="39">
        <f t="shared" si="2"/>
        <v>12</v>
      </c>
      <c r="M10" s="40">
        <f t="shared" si="2"/>
        <v>4</v>
      </c>
      <c r="N10" s="39">
        <f t="shared" si="2"/>
        <v>1</v>
      </c>
      <c r="O10" s="40">
        <f t="shared" si="2"/>
        <v>7</v>
      </c>
      <c r="P10" s="39">
        <f t="shared" si="2"/>
        <v>3</v>
      </c>
      <c r="Q10" s="40">
        <f t="shared" si="2"/>
        <v>2</v>
      </c>
      <c r="R10" s="39">
        <f t="shared" si="2"/>
        <v>8</v>
      </c>
      <c r="S10" s="40">
        <f t="shared" si="2"/>
        <v>7</v>
      </c>
      <c r="T10" s="39">
        <f t="shared" si="2"/>
        <v>1</v>
      </c>
      <c r="U10" s="40">
        <f t="shared" si="2"/>
        <v>10</v>
      </c>
      <c r="V10" s="39">
        <f t="shared" si="2"/>
        <v>1</v>
      </c>
      <c r="W10" s="40">
        <f t="shared" si="2"/>
        <v>2</v>
      </c>
      <c r="X10" s="39">
        <f t="shared" si="2"/>
        <v>7</v>
      </c>
      <c r="Y10" s="40">
        <f t="shared" si="2"/>
        <v>11</v>
      </c>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row>
    <row r="11" spans="1:181" s="3" customFormat="1" ht="16" customHeight="1" x14ac:dyDescent="0.2">
      <c r="A11" s="17"/>
      <c r="B11" s="17"/>
      <c r="C11" s="17"/>
      <c r="D11" s="21" t="s">
        <v>9</v>
      </c>
      <c r="E11" s="21" t="s">
        <v>10</v>
      </c>
      <c r="F11" s="17"/>
      <c r="G11" s="37"/>
      <c r="H11" s="17"/>
      <c r="I11" s="27" t="s">
        <v>33</v>
      </c>
      <c r="J11" s="39">
        <f t="shared" ref="J11:Y11" si="3">INT(MOD(J18,J28)/J26)+1</f>
        <v>6</v>
      </c>
      <c r="K11" s="40">
        <f t="shared" si="3"/>
        <v>19</v>
      </c>
      <c r="L11" s="39">
        <f t="shared" si="3"/>
        <v>31</v>
      </c>
      <c r="M11" s="40">
        <f t="shared" si="3"/>
        <v>22</v>
      </c>
      <c r="N11" s="39">
        <f t="shared" si="3"/>
        <v>3</v>
      </c>
      <c r="O11" s="40">
        <f t="shared" si="3"/>
        <v>5</v>
      </c>
      <c r="P11" s="39">
        <f t="shared" si="3"/>
        <v>18</v>
      </c>
      <c r="Q11" s="40">
        <f t="shared" si="3"/>
        <v>25</v>
      </c>
      <c r="R11" s="39">
        <f t="shared" si="3"/>
        <v>13</v>
      </c>
      <c r="S11" s="40">
        <f t="shared" si="3"/>
        <v>19</v>
      </c>
      <c r="T11" s="39">
        <f t="shared" si="3"/>
        <v>18</v>
      </c>
      <c r="U11" s="40">
        <f t="shared" si="3"/>
        <v>13</v>
      </c>
      <c r="V11" s="39">
        <f t="shared" si="3"/>
        <v>28</v>
      </c>
      <c r="W11" s="40">
        <f t="shared" si="3"/>
        <v>3</v>
      </c>
      <c r="X11" s="39">
        <f t="shared" si="3"/>
        <v>4</v>
      </c>
      <c r="Y11" s="40">
        <f t="shared" si="3"/>
        <v>2</v>
      </c>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row>
    <row r="12" spans="1:181" s="3" customFormat="1" ht="16" customHeight="1" x14ac:dyDescent="0.2">
      <c r="A12" s="17"/>
      <c r="B12" s="58" t="s">
        <v>37</v>
      </c>
      <c r="C12" s="20" t="s">
        <v>45</v>
      </c>
      <c r="D12" s="44">
        <f>DATE(J9,J10,J11)</f>
        <v>28830</v>
      </c>
      <c r="E12" s="45">
        <f>TIME(J11,J12,J13)</f>
        <v>0.25756944444444446</v>
      </c>
      <c r="F12" s="17"/>
      <c r="G12" s="37"/>
      <c r="H12" s="17"/>
      <c r="I12" s="27" t="s">
        <v>3</v>
      </c>
      <c r="J12" s="39">
        <f t="shared" ref="J12:Y12" si="4">INT(J31*24)</f>
        <v>10</v>
      </c>
      <c r="K12" s="40">
        <f t="shared" si="4"/>
        <v>10</v>
      </c>
      <c r="L12" s="39">
        <f t="shared" si="4"/>
        <v>4</v>
      </c>
      <c r="M12" s="40">
        <f t="shared" si="4"/>
        <v>13</v>
      </c>
      <c r="N12" s="39">
        <f t="shared" si="4"/>
        <v>13</v>
      </c>
      <c r="O12" s="40">
        <f t="shared" si="4"/>
        <v>4</v>
      </c>
      <c r="P12" s="39">
        <f t="shared" si="4"/>
        <v>13</v>
      </c>
      <c r="Q12" s="40">
        <f t="shared" si="4"/>
        <v>1</v>
      </c>
      <c r="R12" s="39">
        <f t="shared" si="4"/>
        <v>17</v>
      </c>
      <c r="S12" s="40">
        <f t="shared" si="4"/>
        <v>4</v>
      </c>
      <c r="T12" s="39">
        <f t="shared" si="4"/>
        <v>9</v>
      </c>
      <c r="U12" s="40">
        <f t="shared" si="4"/>
        <v>12</v>
      </c>
      <c r="V12" s="39">
        <f t="shared" si="4"/>
        <v>2</v>
      </c>
      <c r="W12" s="40">
        <f t="shared" si="4"/>
        <v>13</v>
      </c>
      <c r="X12" s="39">
        <f t="shared" si="4"/>
        <v>4</v>
      </c>
      <c r="Y12" s="40">
        <f t="shared" si="4"/>
        <v>2</v>
      </c>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row>
    <row r="13" spans="1:181" s="3" customFormat="1" ht="16" customHeight="1" x14ac:dyDescent="0.2">
      <c r="A13" s="17"/>
      <c r="B13" s="59"/>
      <c r="C13" s="20" t="s">
        <v>46</v>
      </c>
      <c r="D13" s="44">
        <f>DATE(K9,K10,K11)</f>
        <v>28874</v>
      </c>
      <c r="E13" s="45">
        <f>TIME(K11,K12,K13)</f>
        <v>0.79898148148148151</v>
      </c>
      <c r="F13" s="17"/>
      <c r="G13" s="37"/>
      <c r="H13" s="17"/>
      <c r="I13" s="27" t="s">
        <v>32</v>
      </c>
      <c r="J13" s="39">
        <f t="shared" ref="J13:Y13" si="5">INT((3600*24*J31-3600*J12)/60)</f>
        <v>54</v>
      </c>
      <c r="K13" s="40">
        <f t="shared" si="5"/>
        <v>32</v>
      </c>
      <c r="L13" s="39">
        <f t="shared" si="5"/>
        <v>54</v>
      </c>
      <c r="M13" s="40">
        <f t="shared" si="5"/>
        <v>18</v>
      </c>
      <c r="N13" s="39">
        <f t="shared" si="5"/>
        <v>18</v>
      </c>
      <c r="O13" s="40">
        <f t="shared" si="5"/>
        <v>25</v>
      </c>
      <c r="P13" s="39">
        <f t="shared" si="5"/>
        <v>50</v>
      </c>
      <c r="Q13" s="40">
        <f t="shared" si="5"/>
        <v>47</v>
      </c>
      <c r="R13" s="39">
        <f t="shared" si="5"/>
        <v>57</v>
      </c>
      <c r="S13" s="40">
        <f t="shared" si="5"/>
        <v>42</v>
      </c>
      <c r="T13" s="39">
        <f t="shared" si="5"/>
        <v>26</v>
      </c>
      <c r="U13" s="40">
        <f t="shared" si="5"/>
        <v>2</v>
      </c>
      <c r="V13" s="39">
        <f t="shared" si="5"/>
        <v>49</v>
      </c>
      <c r="W13" s="40">
        <f t="shared" si="5"/>
        <v>26</v>
      </c>
      <c r="X13" s="39">
        <f t="shared" si="5"/>
        <v>48</v>
      </c>
      <c r="Y13" s="40">
        <f t="shared" si="5"/>
        <v>0</v>
      </c>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row>
    <row r="14" spans="1:181" s="3" customFormat="1" ht="16" customHeight="1" x14ac:dyDescent="0.2">
      <c r="A14" s="17"/>
      <c r="B14" s="58" t="s">
        <v>38</v>
      </c>
      <c r="C14" s="20" t="s">
        <v>45</v>
      </c>
      <c r="D14" s="44">
        <f>DATE(L9,L10,L11)</f>
        <v>28855</v>
      </c>
      <c r="E14" s="45">
        <f>TIME(L12,L13,L14)</f>
        <v>0.20429398148148148</v>
      </c>
      <c r="F14" s="17"/>
      <c r="G14" s="37"/>
      <c r="H14" s="17"/>
      <c r="I14" s="27" t="s">
        <v>31</v>
      </c>
      <c r="J14" s="39">
        <f t="shared" ref="J14:Y14" si="6">INT(MOD(J31*3600*24,60))</f>
        <v>5</v>
      </c>
      <c r="K14" s="40">
        <f t="shared" si="6"/>
        <v>1</v>
      </c>
      <c r="L14" s="39">
        <f t="shared" si="6"/>
        <v>11</v>
      </c>
      <c r="M14" s="40">
        <f t="shared" si="6"/>
        <v>47</v>
      </c>
      <c r="N14" s="39">
        <f t="shared" si="6"/>
        <v>42</v>
      </c>
      <c r="O14" s="40">
        <f t="shared" si="6"/>
        <v>38</v>
      </c>
      <c r="P14" s="39">
        <f t="shared" si="6"/>
        <v>15</v>
      </c>
      <c r="Q14" s="40">
        <f t="shared" si="6"/>
        <v>13</v>
      </c>
      <c r="R14" s="39">
        <f t="shared" si="6"/>
        <v>3</v>
      </c>
      <c r="S14" s="40">
        <f t="shared" si="6"/>
        <v>25</v>
      </c>
      <c r="T14" s="39">
        <f t="shared" si="6"/>
        <v>39</v>
      </c>
      <c r="U14" s="40">
        <f t="shared" si="6"/>
        <v>14</v>
      </c>
      <c r="V14" s="39">
        <f t="shared" si="6"/>
        <v>45</v>
      </c>
      <c r="W14" s="40">
        <f t="shared" si="6"/>
        <v>49</v>
      </c>
      <c r="X14" s="39">
        <f t="shared" si="6"/>
        <v>0</v>
      </c>
      <c r="Y14" s="40">
        <f t="shared" si="6"/>
        <v>6</v>
      </c>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row>
    <row r="15" spans="1:181" s="3" customFormat="1" ht="16" customHeight="1" x14ac:dyDescent="0.2">
      <c r="A15" s="17"/>
      <c r="B15" s="59"/>
      <c r="C15" s="20" t="s">
        <v>46</v>
      </c>
      <c r="D15" s="44">
        <f>DATE(M9,M10,M11)</f>
        <v>28967</v>
      </c>
      <c r="E15" s="45">
        <f>TIME(M12,M13,M14)</f>
        <v>0.55471064814814819</v>
      </c>
      <c r="F15" s="17"/>
      <c r="G15" s="37"/>
      <c r="H15" s="17"/>
      <c r="I15" s="27" t="s">
        <v>7</v>
      </c>
      <c r="J15" s="31">
        <f t="shared" ref="J15:Y15" si="7">INT(J8+J20+(INT(INT((4*J8+J21)/146097)*3)/4)+J22)</f>
        <v>2445263</v>
      </c>
      <c r="K15" s="28">
        <f t="shared" si="7"/>
        <v>2445307</v>
      </c>
      <c r="L15" s="31">
        <f t="shared" si="7"/>
        <v>2445288</v>
      </c>
      <c r="M15" s="28">
        <f t="shared" si="7"/>
        <v>2445400</v>
      </c>
      <c r="N15" s="31">
        <f t="shared" si="7"/>
        <v>2445291</v>
      </c>
      <c r="O15" s="28">
        <f t="shared" si="7"/>
        <v>2445474</v>
      </c>
      <c r="P15" s="31">
        <f t="shared" si="7"/>
        <v>2445365</v>
      </c>
      <c r="Q15" s="28">
        <f t="shared" si="7"/>
        <v>2445709</v>
      </c>
      <c r="R15" s="31">
        <f t="shared" si="7"/>
        <v>2444052</v>
      </c>
      <c r="S15" s="28">
        <f t="shared" si="7"/>
        <v>2446219</v>
      </c>
      <c r="T15" s="31">
        <f t="shared" si="7"/>
        <v>2443480</v>
      </c>
      <c r="U15" s="28">
        <f t="shared" si="7"/>
        <v>2448862</v>
      </c>
      <c r="V15" s="31">
        <f t="shared" si="7"/>
        <v>2440933</v>
      </c>
      <c r="W15" s="28">
        <f t="shared" si="7"/>
        <v>2456280</v>
      </c>
      <c r="X15" s="31">
        <f t="shared" si="7"/>
        <v>2470310</v>
      </c>
      <c r="Y15" s="28">
        <f t="shared" si="7"/>
        <v>2453265</v>
      </c>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row>
    <row r="16" spans="1:181" s="3" customFormat="1" ht="16" customHeight="1" x14ac:dyDescent="0.2">
      <c r="A16" s="17"/>
      <c r="B16" s="58" t="s">
        <v>39</v>
      </c>
      <c r="C16" s="20" t="s">
        <v>45</v>
      </c>
      <c r="D16" s="44">
        <f>DATE(N9,N10,N11)</f>
        <v>28858</v>
      </c>
      <c r="E16" s="45">
        <f>TIME(N12,N13,N14)</f>
        <v>0.55465277777777777</v>
      </c>
      <c r="F16" s="17"/>
      <c r="G16" s="37"/>
      <c r="H16" s="17"/>
      <c r="I16" s="27" t="s">
        <v>6</v>
      </c>
      <c r="J16" s="31">
        <f t="shared" ref="J16:Y16" si="8">J23*J15+J24</f>
        <v>9781055</v>
      </c>
      <c r="K16" s="28">
        <f t="shared" si="8"/>
        <v>9781231</v>
      </c>
      <c r="L16" s="31">
        <f t="shared" si="8"/>
        <v>9781155</v>
      </c>
      <c r="M16" s="28">
        <f t="shared" si="8"/>
        <v>9781603</v>
      </c>
      <c r="N16" s="31">
        <f t="shared" si="8"/>
        <v>9781167</v>
      </c>
      <c r="O16" s="28">
        <f t="shared" si="8"/>
        <v>9781899</v>
      </c>
      <c r="P16" s="31">
        <f t="shared" si="8"/>
        <v>9781463</v>
      </c>
      <c r="Q16" s="28">
        <f t="shared" si="8"/>
        <v>9782839</v>
      </c>
      <c r="R16" s="31">
        <f t="shared" si="8"/>
        <v>9776211</v>
      </c>
      <c r="S16" s="28">
        <f t="shared" si="8"/>
        <v>9784879</v>
      </c>
      <c r="T16" s="31">
        <f t="shared" si="8"/>
        <v>9773923</v>
      </c>
      <c r="U16" s="28">
        <f t="shared" si="8"/>
        <v>9795451</v>
      </c>
      <c r="V16" s="31">
        <f t="shared" si="8"/>
        <v>9763735</v>
      </c>
      <c r="W16" s="28">
        <f t="shared" si="8"/>
        <v>9825123</v>
      </c>
      <c r="X16" s="31">
        <f t="shared" si="8"/>
        <v>9881243</v>
      </c>
      <c r="Y16" s="28">
        <f t="shared" si="8"/>
        <v>9813063</v>
      </c>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row>
    <row r="17" spans="1:181" s="3" customFormat="1" ht="16" customHeight="1" x14ac:dyDescent="0.2">
      <c r="A17" s="17"/>
      <c r="B17" s="59"/>
      <c r="C17" s="20" t="s">
        <v>46</v>
      </c>
      <c r="D17" s="44">
        <f>DATE(O9,O10,O11)</f>
        <v>29041</v>
      </c>
      <c r="E17" s="45">
        <f>TIME(O12,O13,O14)</f>
        <v>0.1844675925925926</v>
      </c>
      <c r="F17" s="17"/>
      <c r="G17" s="37"/>
      <c r="H17" s="17"/>
      <c r="I17" s="27" t="s">
        <v>19</v>
      </c>
      <c r="J17" s="31">
        <f t="shared" ref="J17:Y17" si="9">INT(MOD(J16,J25)/J23)</f>
        <v>280</v>
      </c>
      <c r="K17" s="28">
        <f t="shared" si="9"/>
        <v>324</v>
      </c>
      <c r="L17" s="31">
        <f t="shared" si="9"/>
        <v>305</v>
      </c>
      <c r="M17" s="28">
        <f t="shared" si="9"/>
        <v>52</v>
      </c>
      <c r="N17" s="31">
        <f t="shared" si="9"/>
        <v>308</v>
      </c>
      <c r="O17" s="28">
        <f t="shared" si="9"/>
        <v>126</v>
      </c>
      <c r="P17" s="31">
        <f t="shared" si="9"/>
        <v>17</v>
      </c>
      <c r="Q17" s="28">
        <f t="shared" si="9"/>
        <v>361</v>
      </c>
      <c r="R17" s="31">
        <f t="shared" si="9"/>
        <v>165</v>
      </c>
      <c r="S17" s="28">
        <f t="shared" si="9"/>
        <v>140</v>
      </c>
      <c r="T17" s="31">
        <f t="shared" si="9"/>
        <v>323</v>
      </c>
      <c r="U17" s="28">
        <f t="shared" si="9"/>
        <v>226</v>
      </c>
      <c r="V17" s="31">
        <f t="shared" si="9"/>
        <v>333</v>
      </c>
      <c r="W17" s="28">
        <f t="shared" si="9"/>
        <v>339</v>
      </c>
      <c r="X17" s="31">
        <f t="shared" si="9"/>
        <v>125</v>
      </c>
      <c r="Y17" s="28">
        <f t="shared" si="9"/>
        <v>246</v>
      </c>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row>
    <row r="18" spans="1:181" s="3" customFormat="1" ht="16" customHeight="1" x14ac:dyDescent="0.2">
      <c r="A18" s="17"/>
      <c r="B18" s="58" t="s">
        <v>40</v>
      </c>
      <c r="C18" s="20" t="s">
        <v>45</v>
      </c>
      <c r="D18" s="44">
        <f>DATE(P9,P10,P11)</f>
        <v>28932</v>
      </c>
      <c r="E18" s="45">
        <f>TIME(P12,P13,P14)</f>
        <v>0.57656249999999998</v>
      </c>
      <c r="F18" s="17"/>
      <c r="G18" s="37"/>
      <c r="H18" s="17"/>
      <c r="I18" s="27" t="s">
        <v>30</v>
      </c>
      <c r="J18" s="31">
        <f t="shared" ref="J18:Y18" si="10">J26*J17+J27</f>
        <v>1402</v>
      </c>
      <c r="K18" s="28">
        <f t="shared" si="10"/>
        <v>1622</v>
      </c>
      <c r="L18" s="31">
        <f t="shared" si="10"/>
        <v>1527</v>
      </c>
      <c r="M18" s="28">
        <f t="shared" si="10"/>
        <v>262</v>
      </c>
      <c r="N18" s="31">
        <f t="shared" si="10"/>
        <v>1542</v>
      </c>
      <c r="O18" s="28">
        <f t="shared" si="10"/>
        <v>632</v>
      </c>
      <c r="P18" s="31">
        <f t="shared" si="10"/>
        <v>87</v>
      </c>
      <c r="Q18" s="28">
        <f t="shared" si="10"/>
        <v>1807</v>
      </c>
      <c r="R18" s="31">
        <f t="shared" si="10"/>
        <v>827</v>
      </c>
      <c r="S18" s="28">
        <f t="shared" si="10"/>
        <v>702</v>
      </c>
      <c r="T18" s="31">
        <f t="shared" si="10"/>
        <v>1617</v>
      </c>
      <c r="U18" s="28">
        <f t="shared" si="10"/>
        <v>1132</v>
      </c>
      <c r="V18" s="31">
        <f t="shared" si="10"/>
        <v>1667</v>
      </c>
      <c r="W18" s="28">
        <f t="shared" si="10"/>
        <v>1697</v>
      </c>
      <c r="X18" s="31">
        <f t="shared" si="10"/>
        <v>627</v>
      </c>
      <c r="Y18" s="28">
        <f t="shared" si="10"/>
        <v>1232</v>
      </c>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row>
    <row r="19" spans="1:181" s="3" customFormat="1" ht="16" customHeight="1" x14ac:dyDescent="0.2">
      <c r="A19" s="17"/>
      <c r="B19" s="59"/>
      <c r="C19" s="20" t="s">
        <v>46</v>
      </c>
      <c r="D19" s="44">
        <f>DATE(Q9,Q10,Q11)</f>
        <v>29276</v>
      </c>
      <c r="E19" s="45">
        <f>TIME(Q12,Q13,Q14)</f>
        <v>7.4456018518518519E-2</v>
      </c>
      <c r="F19" s="17"/>
      <c r="G19" s="37"/>
      <c r="H19" s="17"/>
      <c r="I19" s="27"/>
      <c r="J19" s="31"/>
      <c r="K19" s="28"/>
      <c r="L19" s="31"/>
      <c r="M19" s="28"/>
      <c r="N19" s="31"/>
      <c r="O19" s="28"/>
      <c r="P19" s="31"/>
      <c r="Q19" s="28"/>
      <c r="R19" s="31"/>
      <c r="S19" s="28"/>
      <c r="T19" s="31"/>
      <c r="U19" s="28"/>
      <c r="V19" s="31"/>
      <c r="W19" s="28"/>
      <c r="X19" s="31"/>
      <c r="Y19" s="28"/>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row>
    <row r="20" spans="1:181" s="3" customFormat="1" ht="16" customHeight="1" x14ac:dyDescent="0.2">
      <c r="A20" s="17"/>
      <c r="B20" s="58" t="s">
        <v>41</v>
      </c>
      <c r="C20" s="20" t="s">
        <v>45</v>
      </c>
      <c r="D20" s="44">
        <f>DATE(R9,R10,R11)</f>
        <v>27619</v>
      </c>
      <c r="E20" s="45">
        <f>TIME(R12,R13,R14)</f>
        <v>0.7479513888888889</v>
      </c>
      <c r="F20" s="17"/>
      <c r="G20" s="37"/>
      <c r="H20" s="17"/>
      <c r="I20" s="27" t="s">
        <v>13</v>
      </c>
      <c r="J20" s="31">
        <v>1401</v>
      </c>
      <c r="K20" s="28">
        <v>1401</v>
      </c>
      <c r="L20" s="31">
        <v>1401</v>
      </c>
      <c r="M20" s="28">
        <v>1401</v>
      </c>
      <c r="N20" s="31">
        <v>1401</v>
      </c>
      <c r="O20" s="28">
        <v>1401</v>
      </c>
      <c r="P20" s="31">
        <v>1401</v>
      </c>
      <c r="Q20" s="28">
        <v>1401</v>
      </c>
      <c r="R20" s="31">
        <v>1401</v>
      </c>
      <c r="S20" s="28">
        <v>1401</v>
      </c>
      <c r="T20" s="31">
        <v>1401</v>
      </c>
      <c r="U20" s="28">
        <v>1401</v>
      </c>
      <c r="V20" s="31">
        <v>1401</v>
      </c>
      <c r="W20" s="28">
        <v>1401</v>
      </c>
      <c r="X20" s="31">
        <v>1401</v>
      </c>
      <c r="Y20" s="28">
        <v>1401</v>
      </c>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row>
    <row r="21" spans="1:181" s="3" customFormat="1" ht="16" customHeight="1" x14ac:dyDescent="0.2">
      <c r="A21" s="17"/>
      <c r="B21" s="59"/>
      <c r="C21" s="20" t="s">
        <v>46</v>
      </c>
      <c r="D21" s="44">
        <f>DATE(S9,S10,S11)</f>
        <v>29786</v>
      </c>
      <c r="E21" s="45">
        <f>TIME(S12,S13,S14)</f>
        <v>0.19612268518518519</v>
      </c>
      <c r="F21" s="17"/>
      <c r="G21" s="37"/>
      <c r="H21" s="17"/>
      <c r="I21" s="27" t="s">
        <v>11</v>
      </c>
      <c r="J21" s="31">
        <v>274277</v>
      </c>
      <c r="K21" s="28">
        <v>274277</v>
      </c>
      <c r="L21" s="31">
        <v>274277</v>
      </c>
      <c r="M21" s="28">
        <v>274277</v>
      </c>
      <c r="N21" s="31">
        <v>274277</v>
      </c>
      <c r="O21" s="28">
        <v>274277</v>
      </c>
      <c r="P21" s="31">
        <v>274277</v>
      </c>
      <c r="Q21" s="28">
        <v>274277</v>
      </c>
      <c r="R21" s="31">
        <v>274277</v>
      </c>
      <c r="S21" s="28">
        <v>274277</v>
      </c>
      <c r="T21" s="31">
        <v>274277</v>
      </c>
      <c r="U21" s="28">
        <v>274277</v>
      </c>
      <c r="V21" s="31">
        <v>274277</v>
      </c>
      <c r="W21" s="28">
        <v>274277</v>
      </c>
      <c r="X21" s="31">
        <v>274277</v>
      </c>
      <c r="Y21" s="28">
        <v>274277</v>
      </c>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row>
    <row r="22" spans="1:181" s="3" customFormat="1" ht="16" customHeight="1" x14ac:dyDescent="0.2">
      <c r="A22" s="17"/>
      <c r="B22" s="58" t="s">
        <v>42</v>
      </c>
      <c r="C22" s="20" t="s">
        <v>45</v>
      </c>
      <c r="D22" s="44">
        <f>DATE(T9,T10,T11)</f>
        <v>27047</v>
      </c>
      <c r="E22" s="45">
        <f>TIME(T12,T13,T14)</f>
        <v>0.39350694444444445</v>
      </c>
      <c r="F22" s="17"/>
      <c r="G22" s="37"/>
      <c r="H22" s="17"/>
      <c r="I22" s="27" t="s">
        <v>12</v>
      </c>
      <c r="J22" s="31">
        <v>-38</v>
      </c>
      <c r="K22" s="28">
        <v>-38</v>
      </c>
      <c r="L22" s="31">
        <v>-38</v>
      </c>
      <c r="M22" s="28">
        <v>-38</v>
      </c>
      <c r="N22" s="31">
        <v>-38</v>
      </c>
      <c r="O22" s="28">
        <v>-38</v>
      </c>
      <c r="P22" s="31">
        <v>-38</v>
      </c>
      <c r="Q22" s="28">
        <v>-38</v>
      </c>
      <c r="R22" s="31">
        <v>-38</v>
      </c>
      <c r="S22" s="28">
        <v>-38</v>
      </c>
      <c r="T22" s="31">
        <v>-38</v>
      </c>
      <c r="U22" s="28">
        <v>-38</v>
      </c>
      <c r="V22" s="31">
        <v>-38</v>
      </c>
      <c r="W22" s="28">
        <v>-38</v>
      </c>
      <c r="X22" s="31">
        <v>-38</v>
      </c>
      <c r="Y22" s="28">
        <v>-38</v>
      </c>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row>
    <row r="23" spans="1:181" s="3" customFormat="1" ht="16" customHeight="1" x14ac:dyDescent="0.2">
      <c r="A23" s="17"/>
      <c r="B23" s="59"/>
      <c r="C23" s="20" t="s">
        <v>46</v>
      </c>
      <c r="D23" s="44">
        <f>DATE(U9,U10,U11)</f>
        <v>32429</v>
      </c>
      <c r="E23" s="45">
        <f>TIME(U12,U13,U14)</f>
        <v>0.50155092592592587</v>
      </c>
      <c r="F23" s="17"/>
      <c r="G23" s="37"/>
      <c r="H23" s="17"/>
      <c r="I23" s="27" t="s">
        <v>4</v>
      </c>
      <c r="J23" s="31">
        <v>4</v>
      </c>
      <c r="K23" s="28">
        <v>4</v>
      </c>
      <c r="L23" s="31">
        <v>4</v>
      </c>
      <c r="M23" s="28">
        <v>4</v>
      </c>
      <c r="N23" s="31">
        <v>4</v>
      </c>
      <c r="O23" s="28">
        <v>4</v>
      </c>
      <c r="P23" s="31">
        <v>4</v>
      </c>
      <c r="Q23" s="28">
        <v>4</v>
      </c>
      <c r="R23" s="31">
        <v>4</v>
      </c>
      <c r="S23" s="28">
        <v>4</v>
      </c>
      <c r="T23" s="31">
        <v>4</v>
      </c>
      <c r="U23" s="28">
        <v>4</v>
      </c>
      <c r="V23" s="31">
        <v>4</v>
      </c>
      <c r="W23" s="28">
        <v>4</v>
      </c>
      <c r="X23" s="31">
        <v>4</v>
      </c>
      <c r="Y23" s="28">
        <v>4</v>
      </c>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row>
    <row r="24" spans="1:181" s="3" customFormat="1" ht="16" customHeight="1" x14ac:dyDescent="0.2">
      <c r="A24" s="17"/>
      <c r="B24" s="58" t="s">
        <v>43</v>
      </c>
      <c r="C24" s="20" t="s">
        <v>45</v>
      </c>
      <c r="D24" s="44">
        <f>DATE(V9,V10,V11)</f>
        <v>24500</v>
      </c>
      <c r="E24" s="45">
        <f>TIME(V12,V13,V14)</f>
        <v>0.11788194444444444</v>
      </c>
      <c r="F24" s="17"/>
      <c r="G24" s="37"/>
      <c r="H24" s="17"/>
      <c r="I24" s="27" t="s">
        <v>14</v>
      </c>
      <c r="J24" s="31">
        <v>3</v>
      </c>
      <c r="K24" s="28">
        <v>3</v>
      </c>
      <c r="L24" s="31">
        <v>3</v>
      </c>
      <c r="M24" s="28">
        <v>3</v>
      </c>
      <c r="N24" s="31">
        <v>3</v>
      </c>
      <c r="O24" s="28">
        <v>3</v>
      </c>
      <c r="P24" s="31">
        <v>3</v>
      </c>
      <c r="Q24" s="28">
        <v>3</v>
      </c>
      <c r="R24" s="31">
        <v>3</v>
      </c>
      <c r="S24" s="28">
        <v>3</v>
      </c>
      <c r="T24" s="31">
        <v>3</v>
      </c>
      <c r="U24" s="28">
        <v>3</v>
      </c>
      <c r="V24" s="31">
        <v>3</v>
      </c>
      <c r="W24" s="28">
        <v>3</v>
      </c>
      <c r="X24" s="31">
        <v>3</v>
      </c>
      <c r="Y24" s="28">
        <v>3</v>
      </c>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row>
    <row r="25" spans="1:181" s="3" customFormat="1" ht="16" customHeight="1" x14ac:dyDescent="0.2">
      <c r="A25" s="17"/>
      <c r="B25" s="59"/>
      <c r="C25" s="20" t="s">
        <v>46</v>
      </c>
      <c r="D25" s="44">
        <f>DATE(W9,W10,W11)</f>
        <v>39847</v>
      </c>
      <c r="E25" s="45">
        <f>TIME(W12,W13,W14)</f>
        <v>0.5602893518518518</v>
      </c>
      <c r="F25" s="17"/>
      <c r="G25" s="37"/>
      <c r="H25" s="17"/>
      <c r="I25" s="27" t="s">
        <v>15</v>
      </c>
      <c r="J25" s="31">
        <v>1461</v>
      </c>
      <c r="K25" s="28">
        <v>1461</v>
      </c>
      <c r="L25" s="31">
        <v>1461</v>
      </c>
      <c r="M25" s="28">
        <v>1461</v>
      </c>
      <c r="N25" s="31">
        <v>1461</v>
      </c>
      <c r="O25" s="28">
        <v>1461</v>
      </c>
      <c r="P25" s="31">
        <v>1461</v>
      </c>
      <c r="Q25" s="28">
        <v>1461</v>
      </c>
      <c r="R25" s="31">
        <v>1461</v>
      </c>
      <c r="S25" s="28">
        <v>1461</v>
      </c>
      <c r="T25" s="31">
        <v>1461</v>
      </c>
      <c r="U25" s="28">
        <v>1461</v>
      </c>
      <c r="V25" s="31">
        <v>1461</v>
      </c>
      <c r="W25" s="28">
        <v>1461</v>
      </c>
      <c r="X25" s="31">
        <v>1461</v>
      </c>
      <c r="Y25" s="28">
        <v>1461</v>
      </c>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row>
    <row r="26" spans="1:181" s="3" customFormat="1" ht="16" customHeight="1" x14ac:dyDescent="0.2">
      <c r="A26" s="17"/>
      <c r="B26" s="58" t="s">
        <v>44</v>
      </c>
      <c r="C26" s="20" t="s">
        <v>45</v>
      </c>
      <c r="D26" s="44">
        <f>DATE(X9,X10,X11)</f>
        <v>53877</v>
      </c>
      <c r="E26" s="45">
        <f>TIME(X12,X13,X14)</f>
        <v>0.2</v>
      </c>
      <c r="F26" s="17"/>
      <c r="G26" s="37"/>
      <c r="H26" s="17"/>
      <c r="I26" s="27" t="s">
        <v>8</v>
      </c>
      <c r="J26" s="31">
        <v>5</v>
      </c>
      <c r="K26" s="28">
        <v>5</v>
      </c>
      <c r="L26" s="31">
        <v>5</v>
      </c>
      <c r="M26" s="28">
        <v>5</v>
      </c>
      <c r="N26" s="31">
        <v>5</v>
      </c>
      <c r="O26" s="28">
        <v>5</v>
      </c>
      <c r="P26" s="31">
        <v>5</v>
      </c>
      <c r="Q26" s="28">
        <v>5</v>
      </c>
      <c r="R26" s="31">
        <v>5</v>
      </c>
      <c r="S26" s="28">
        <v>5</v>
      </c>
      <c r="T26" s="31">
        <v>5</v>
      </c>
      <c r="U26" s="28">
        <v>5</v>
      </c>
      <c r="V26" s="31">
        <v>5</v>
      </c>
      <c r="W26" s="28">
        <v>5</v>
      </c>
      <c r="X26" s="31">
        <v>5</v>
      </c>
      <c r="Y26" s="28">
        <v>5</v>
      </c>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row>
    <row r="27" spans="1:181" s="3" customFormat="1" ht="16" customHeight="1" x14ac:dyDescent="0.2">
      <c r="A27" s="17"/>
      <c r="B27" s="59"/>
      <c r="C27" s="20" t="s">
        <v>46</v>
      </c>
      <c r="D27" s="44">
        <f>DATE(Y9,Y10,Y11)</f>
        <v>36832</v>
      </c>
      <c r="E27" s="45">
        <f>TIME(Y12,Y13,Y14)</f>
        <v>8.3402777777777784E-2</v>
      </c>
      <c r="F27" s="17"/>
      <c r="G27" s="37"/>
      <c r="H27" s="17"/>
      <c r="I27" s="27" t="s">
        <v>16</v>
      </c>
      <c r="J27" s="31">
        <v>2</v>
      </c>
      <c r="K27" s="28">
        <v>2</v>
      </c>
      <c r="L27" s="31">
        <v>2</v>
      </c>
      <c r="M27" s="28">
        <v>2</v>
      </c>
      <c r="N27" s="31">
        <v>2</v>
      </c>
      <c r="O27" s="28">
        <v>2</v>
      </c>
      <c r="P27" s="31">
        <v>2</v>
      </c>
      <c r="Q27" s="28">
        <v>2</v>
      </c>
      <c r="R27" s="31">
        <v>2</v>
      </c>
      <c r="S27" s="28">
        <v>2</v>
      </c>
      <c r="T27" s="31">
        <v>2</v>
      </c>
      <c r="U27" s="28">
        <v>2</v>
      </c>
      <c r="V27" s="31">
        <v>2</v>
      </c>
      <c r="W27" s="28">
        <v>2</v>
      </c>
      <c r="X27" s="31">
        <v>2</v>
      </c>
      <c r="Y27" s="28">
        <v>2</v>
      </c>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row>
    <row r="28" spans="1:181" s="3" customFormat="1" ht="16" customHeight="1" x14ac:dyDescent="0.2">
      <c r="A28" s="17"/>
      <c r="B28" s="17"/>
      <c r="C28" s="17"/>
      <c r="D28" s="19"/>
      <c r="E28" s="19"/>
      <c r="F28" s="17"/>
      <c r="G28" s="37"/>
      <c r="H28" s="17"/>
      <c r="I28" s="27" t="s">
        <v>29</v>
      </c>
      <c r="J28" s="31">
        <v>153</v>
      </c>
      <c r="K28" s="28">
        <v>153</v>
      </c>
      <c r="L28" s="31">
        <v>153</v>
      </c>
      <c r="M28" s="28">
        <v>153</v>
      </c>
      <c r="N28" s="31">
        <v>153</v>
      </c>
      <c r="O28" s="28">
        <v>153</v>
      </c>
      <c r="P28" s="31">
        <v>153</v>
      </c>
      <c r="Q28" s="28">
        <v>153</v>
      </c>
      <c r="R28" s="31">
        <v>153</v>
      </c>
      <c r="S28" s="28">
        <v>153</v>
      </c>
      <c r="T28" s="31">
        <v>153</v>
      </c>
      <c r="U28" s="28">
        <v>153</v>
      </c>
      <c r="V28" s="31">
        <v>153</v>
      </c>
      <c r="W28" s="28">
        <v>153</v>
      </c>
      <c r="X28" s="31">
        <v>153</v>
      </c>
      <c r="Y28" s="28">
        <v>153</v>
      </c>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row>
    <row r="29" spans="1:181" s="3" customFormat="1" ht="16" customHeight="1" x14ac:dyDescent="0.2">
      <c r="A29" s="17"/>
      <c r="B29" s="17"/>
      <c r="C29" s="17"/>
      <c r="D29" s="19"/>
      <c r="E29" s="19"/>
      <c r="F29" s="17"/>
      <c r="G29" s="37"/>
      <c r="H29" s="17"/>
      <c r="I29" s="27" t="s">
        <v>17</v>
      </c>
      <c r="J29" s="31">
        <v>2</v>
      </c>
      <c r="K29" s="28">
        <v>2</v>
      </c>
      <c r="L29" s="31">
        <v>2</v>
      </c>
      <c r="M29" s="28">
        <v>2</v>
      </c>
      <c r="N29" s="31">
        <v>2</v>
      </c>
      <c r="O29" s="28">
        <v>2</v>
      </c>
      <c r="P29" s="31">
        <v>2</v>
      </c>
      <c r="Q29" s="28">
        <v>2</v>
      </c>
      <c r="R29" s="31">
        <v>2</v>
      </c>
      <c r="S29" s="28">
        <v>2</v>
      </c>
      <c r="T29" s="31">
        <v>2</v>
      </c>
      <c r="U29" s="28">
        <v>2</v>
      </c>
      <c r="V29" s="31">
        <v>2</v>
      </c>
      <c r="W29" s="28">
        <v>2</v>
      </c>
      <c r="X29" s="31">
        <v>2</v>
      </c>
      <c r="Y29" s="28">
        <v>2</v>
      </c>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row>
    <row r="30" spans="1:181" s="3" customFormat="1" ht="16" customHeight="1" x14ac:dyDescent="0.2">
      <c r="A30" s="17"/>
      <c r="B30" s="17"/>
      <c r="C30" s="17"/>
      <c r="D30" s="19"/>
      <c r="E30" s="19"/>
      <c r="F30" s="17"/>
      <c r="G30" s="37"/>
      <c r="H30" s="17"/>
      <c r="I30" s="27" t="s">
        <v>18</v>
      </c>
      <c r="J30" s="31">
        <v>12</v>
      </c>
      <c r="K30" s="28">
        <v>12</v>
      </c>
      <c r="L30" s="31">
        <v>12</v>
      </c>
      <c r="M30" s="28">
        <v>12</v>
      </c>
      <c r="N30" s="31">
        <v>12</v>
      </c>
      <c r="O30" s="28">
        <v>12</v>
      </c>
      <c r="P30" s="31">
        <v>12</v>
      </c>
      <c r="Q30" s="28">
        <v>12</v>
      </c>
      <c r="R30" s="31">
        <v>12</v>
      </c>
      <c r="S30" s="28">
        <v>12</v>
      </c>
      <c r="T30" s="31">
        <v>12</v>
      </c>
      <c r="U30" s="28">
        <v>12</v>
      </c>
      <c r="V30" s="31">
        <v>12</v>
      </c>
      <c r="W30" s="28">
        <v>12</v>
      </c>
      <c r="X30" s="31">
        <v>12</v>
      </c>
      <c r="Y30" s="28">
        <v>12</v>
      </c>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row>
    <row r="31" spans="1:181" s="3" customFormat="1" ht="16" customHeight="1" x14ac:dyDescent="0.2">
      <c r="A31" s="17"/>
      <c r="B31" s="17"/>
      <c r="C31" s="17"/>
      <c r="D31" s="19"/>
      <c r="E31" s="19"/>
      <c r="F31" s="17"/>
      <c r="G31" s="37"/>
      <c r="H31" s="17"/>
      <c r="I31" s="29" t="s">
        <v>5</v>
      </c>
      <c r="J31" s="32">
        <f t="shared" ref="J31:Y31" si="11">MOD(J7-INT(J7)+0.5,1)</f>
        <v>0.45423256000503898</v>
      </c>
      <c r="K31" s="30">
        <f t="shared" si="11"/>
        <v>0.43890737509354949</v>
      </c>
      <c r="L31" s="32">
        <f t="shared" si="11"/>
        <v>0.20430544251576066</v>
      </c>
      <c r="M31" s="30">
        <f t="shared" si="11"/>
        <v>0.55471592862159014</v>
      </c>
      <c r="N31" s="32">
        <f t="shared" si="11"/>
        <v>0.55465516773983836</v>
      </c>
      <c r="O31" s="30">
        <f t="shared" si="11"/>
        <v>0.18447274016216397</v>
      </c>
      <c r="P31" s="32">
        <f t="shared" si="11"/>
        <v>0.57657130714505911</v>
      </c>
      <c r="Q31" s="30">
        <f t="shared" si="11"/>
        <v>7.446485199034214E-2</v>
      </c>
      <c r="R31" s="32">
        <f t="shared" si="11"/>
        <v>0.74796120030805469</v>
      </c>
      <c r="S31" s="30">
        <f t="shared" si="11"/>
        <v>0.19613000052049756</v>
      </c>
      <c r="T31" s="32">
        <f t="shared" si="11"/>
        <v>0.3935159994289279</v>
      </c>
      <c r="U31" s="30">
        <f t="shared" si="11"/>
        <v>0.50155149959027767</v>
      </c>
      <c r="V31" s="32">
        <f t="shared" si="11"/>
        <v>0.11788999987766147</v>
      </c>
      <c r="W31" s="30">
        <f t="shared" si="11"/>
        <v>0.56029749987646937</v>
      </c>
      <c r="X31" s="32">
        <f t="shared" si="11"/>
        <v>0.20000000018626451</v>
      </c>
      <c r="Y31" s="30">
        <f t="shared" si="11"/>
        <v>8.3409341517835855E-2</v>
      </c>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row>
    <row r="32" spans="1:181" s="3" customFormat="1" ht="16" customHeight="1" x14ac:dyDescent="0.2">
      <c r="A32" s="17"/>
      <c r="B32" s="17"/>
      <c r="C32" s="17"/>
      <c r="D32" s="19"/>
      <c r="E32" s="19"/>
      <c r="F32" s="17"/>
      <c r="G32" s="37"/>
      <c r="H32" s="17"/>
      <c r="I32" s="17"/>
      <c r="J32" s="17"/>
      <c r="K32" s="17"/>
      <c r="L32" s="17"/>
      <c r="M32" s="19"/>
      <c r="N32" s="19"/>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row>
    <row r="33" spans="1:181" s="3" customFormat="1" ht="16" customHeight="1" x14ac:dyDescent="0.2">
      <c r="A33" s="17"/>
      <c r="B33" s="17"/>
      <c r="C33" s="17"/>
      <c r="D33" s="19"/>
      <c r="E33" s="19"/>
      <c r="F33" s="17"/>
      <c r="G33" s="37"/>
      <c r="H33" s="17"/>
      <c r="I33" s="17"/>
      <c r="J33" s="17"/>
      <c r="K33" s="17"/>
      <c r="L33" s="17"/>
      <c r="M33" s="19"/>
      <c r="N33" s="19"/>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c r="FY33" s="17"/>
    </row>
    <row r="34" spans="1:181" s="3" customFormat="1" ht="16" customHeight="1" x14ac:dyDescent="0.2">
      <c r="A34" s="17"/>
      <c r="B34" s="17"/>
      <c r="C34" s="17"/>
      <c r="D34" s="19"/>
      <c r="E34" s="19"/>
      <c r="F34" s="17"/>
      <c r="G34" s="37"/>
      <c r="H34" s="17"/>
      <c r="I34" s="17"/>
      <c r="J34" s="17"/>
      <c r="K34" s="17"/>
      <c r="L34" s="17"/>
      <c r="M34" s="19"/>
      <c r="N34" s="19"/>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c r="FG34" s="17"/>
      <c r="FH34" s="17"/>
      <c r="FI34" s="17"/>
      <c r="FJ34" s="17"/>
      <c r="FK34" s="17"/>
      <c r="FL34" s="17"/>
      <c r="FM34" s="17"/>
      <c r="FN34" s="17"/>
      <c r="FO34" s="17"/>
      <c r="FP34" s="17"/>
      <c r="FQ34" s="17"/>
      <c r="FR34" s="17"/>
      <c r="FS34" s="17"/>
      <c r="FT34" s="17"/>
      <c r="FU34" s="17"/>
      <c r="FV34" s="17"/>
      <c r="FW34" s="17"/>
      <c r="FX34" s="17"/>
      <c r="FY34" s="17"/>
    </row>
    <row r="35" spans="1:181" s="3" customFormat="1" ht="16" customHeight="1" x14ac:dyDescent="0.2">
      <c r="A35" s="17"/>
      <c r="B35" s="17"/>
      <c r="C35" s="17"/>
      <c r="D35" s="19"/>
      <c r="E35" s="19"/>
      <c r="F35" s="17"/>
      <c r="G35" s="37"/>
      <c r="H35" s="17"/>
      <c r="I35" s="17"/>
      <c r="J35" s="17"/>
      <c r="K35" s="17"/>
      <c r="L35" s="17"/>
      <c r="M35" s="19"/>
      <c r="N35" s="19"/>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c r="FF35" s="17"/>
      <c r="FG35" s="17"/>
      <c r="FH35" s="17"/>
      <c r="FI35" s="17"/>
      <c r="FJ35" s="17"/>
      <c r="FK35" s="17"/>
      <c r="FL35" s="17"/>
      <c r="FM35" s="17"/>
      <c r="FN35" s="17"/>
      <c r="FO35" s="17"/>
      <c r="FP35" s="17"/>
      <c r="FQ35" s="17"/>
      <c r="FR35" s="17"/>
      <c r="FS35" s="17"/>
      <c r="FT35" s="17"/>
      <c r="FU35" s="17"/>
      <c r="FV35" s="17"/>
      <c r="FW35" s="17"/>
      <c r="FX35" s="17"/>
      <c r="FY35" s="17"/>
    </row>
    <row r="36" spans="1:181" s="3" customFormat="1" ht="16" customHeight="1" x14ac:dyDescent="0.2">
      <c r="A36" s="17"/>
      <c r="B36" s="17"/>
      <c r="C36" s="17"/>
      <c r="D36" s="19"/>
      <c r="E36" s="19"/>
      <c r="F36" s="17"/>
      <c r="G36" s="37"/>
      <c r="H36" s="17"/>
      <c r="I36" s="17"/>
      <c r="J36" s="17"/>
      <c r="K36" s="17"/>
      <c r="L36" s="17"/>
      <c r="M36" s="19"/>
      <c r="N36" s="19"/>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c r="FI36" s="17"/>
      <c r="FJ36" s="17"/>
      <c r="FK36" s="17"/>
      <c r="FL36" s="17"/>
      <c r="FM36" s="17"/>
      <c r="FN36" s="17"/>
      <c r="FO36" s="17"/>
      <c r="FP36" s="17"/>
      <c r="FQ36" s="17"/>
      <c r="FR36" s="17"/>
      <c r="FS36" s="17"/>
      <c r="FT36" s="17"/>
      <c r="FU36" s="17"/>
      <c r="FV36" s="17"/>
      <c r="FW36" s="17"/>
      <c r="FX36" s="17"/>
      <c r="FY36" s="17"/>
    </row>
    <row r="37" spans="1:181" s="3" customFormat="1" ht="16" customHeight="1" x14ac:dyDescent="0.2">
      <c r="A37" s="17"/>
      <c r="B37" s="17"/>
      <c r="C37" s="17"/>
      <c r="D37" s="19"/>
      <c r="E37" s="19"/>
      <c r="F37" s="17"/>
      <c r="G37" s="37"/>
      <c r="H37" s="17"/>
      <c r="I37" s="17"/>
      <c r="J37" s="17"/>
      <c r="K37" s="17"/>
      <c r="L37" s="17"/>
      <c r="M37" s="19"/>
      <c r="N37" s="19"/>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c r="FF37" s="17"/>
      <c r="FG37" s="17"/>
      <c r="FH37" s="17"/>
      <c r="FI37" s="17"/>
      <c r="FJ37" s="17"/>
      <c r="FK37" s="17"/>
      <c r="FL37" s="17"/>
      <c r="FM37" s="17"/>
      <c r="FN37" s="17"/>
      <c r="FO37" s="17"/>
      <c r="FP37" s="17"/>
      <c r="FQ37" s="17"/>
      <c r="FR37" s="17"/>
      <c r="FS37" s="17"/>
      <c r="FT37" s="17"/>
      <c r="FU37" s="17"/>
      <c r="FV37" s="17"/>
      <c r="FW37" s="17"/>
      <c r="FX37" s="17"/>
      <c r="FY37" s="17"/>
    </row>
    <row r="38" spans="1:181" s="3" customFormat="1" ht="16" customHeight="1" x14ac:dyDescent="0.2">
      <c r="A38" s="17"/>
      <c r="B38" s="17"/>
      <c r="C38" s="17"/>
      <c r="D38" s="19"/>
      <c r="E38" s="19"/>
      <c r="F38" s="17"/>
      <c r="G38" s="37"/>
      <c r="H38" s="17"/>
      <c r="I38" s="17"/>
      <c r="J38" s="17"/>
      <c r="K38" s="17"/>
      <c r="L38" s="17"/>
      <c r="M38" s="19"/>
      <c r="N38" s="19"/>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7"/>
      <c r="FI38" s="17"/>
      <c r="FJ38" s="17"/>
      <c r="FK38" s="17"/>
      <c r="FL38" s="17"/>
      <c r="FM38" s="17"/>
      <c r="FN38" s="17"/>
      <c r="FO38" s="17"/>
      <c r="FP38" s="17"/>
      <c r="FQ38" s="17"/>
      <c r="FR38" s="17"/>
      <c r="FS38" s="17"/>
      <c r="FT38" s="17"/>
      <c r="FU38" s="17"/>
      <c r="FV38" s="17"/>
      <c r="FW38" s="17"/>
      <c r="FX38" s="17"/>
      <c r="FY38" s="17"/>
    </row>
    <row r="39" spans="1:181" s="3" customFormat="1" ht="16" customHeight="1" x14ac:dyDescent="0.2">
      <c r="A39" s="17"/>
      <c r="B39" s="17"/>
      <c r="C39" s="17"/>
      <c r="D39" s="19"/>
      <c r="E39" s="19"/>
      <c r="F39" s="17"/>
      <c r="G39" s="37"/>
      <c r="H39" s="17"/>
      <c r="I39" s="17"/>
      <c r="J39" s="17"/>
      <c r="K39" s="17"/>
      <c r="L39" s="17"/>
      <c r="M39" s="19"/>
      <c r="N39" s="19"/>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c r="FF39" s="17"/>
      <c r="FG39" s="17"/>
      <c r="FH39" s="17"/>
      <c r="FI39" s="17"/>
      <c r="FJ39" s="17"/>
      <c r="FK39" s="17"/>
      <c r="FL39" s="17"/>
      <c r="FM39" s="17"/>
      <c r="FN39" s="17"/>
      <c r="FO39" s="17"/>
      <c r="FP39" s="17"/>
      <c r="FQ39" s="17"/>
      <c r="FR39" s="17"/>
      <c r="FS39" s="17"/>
      <c r="FT39" s="17"/>
      <c r="FU39" s="17"/>
      <c r="FV39" s="17"/>
      <c r="FW39" s="17"/>
      <c r="FX39" s="17"/>
      <c r="FY39" s="17"/>
    </row>
    <row r="40" spans="1:181" s="3" customFormat="1" ht="16" customHeight="1" x14ac:dyDescent="0.2">
      <c r="A40" s="17"/>
      <c r="B40" s="17"/>
      <c r="C40" s="17"/>
      <c r="D40" s="19"/>
      <c r="E40" s="19"/>
      <c r="F40" s="17"/>
      <c r="G40" s="37"/>
      <c r="H40" s="17"/>
      <c r="I40" s="17"/>
      <c r="J40" s="17"/>
      <c r="K40" s="17"/>
      <c r="L40" s="17"/>
      <c r="M40" s="19"/>
      <c r="N40" s="19"/>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c r="FY40" s="17"/>
    </row>
    <row r="41" spans="1:181" s="3" customFormat="1" ht="16" customHeight="1" x14ac:dyDescent="0.2">
      <c r="A41" s="17"/>
      <c r="B41" s="17"/>
      <c r="C41" s="17"/>
      <c r="D41" s="19"/>
      <c r="E41" s="19"/>
      <c r="F41" s="17"/>
      <c r="G41" s="37"/>
      <c r="H41" s="17"/>
      <c r="I41" s="17"/>
      <c r="J41" s="17"/>
      <c r="K41" s="17"/>
      <c r="L41" s="17"/>
      <c r="M41" s="19"/>
      <c r="N41" s="19"/>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7"/>
      <c r="FT41" s="17"/>
      <c r="FU41" s="17"/>
      <c r="FV41" s="17"/>
      <c r="FW41" s="17"/>
      <c r="FX41" s="17"/>
      <c r="FY41" s="17"/>
    </row>
    <row r="42" spans="1:181" s="3" customFormat="1" ht="16" customHeight="1" x14ac:dyDescent="0.2">
      <c r="A42" s="17"/>
      <c r="B42" s="17"/>
      <c r="C42" s="17"/>
      <c r="D42" s="19"/>
      <c r="E42" s="19"/>
      <c r="F42" s="17"/>
      <c r="G42" s="37"/>
      <c r="H42" s="17"/>
      <c r="I42" s="17"/>
      <c r="J42" s="17"/>
      <c r="K42" s="17"/>
      <c r="L42" s="17"/>
      <c r="M42" s="19"/>
      <c r="N42" s="19"/>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row>
    <row r="43" spans="1:181" s="3" customFormat="1" ht="16" customHeight="1" x14ac:dyDescent="0.2">
      <c r="A43" s="17"/>
      <c r="B43" s="17"/>
      <c r="C43" s="17"/>
      <c r="D43" s="19"/>
      <c r="E43" s="19"/>
      <c r="F43" s="17"/>
      <c r="G43" s="37"/>
      <c r="H43" s="17"/>
      <c r="I43" s="17"/>
      <c r="J43" s="17"/>
      <c r="K43" s="17"/>
      <c r="L43" s="17"/>
      <c r="M43" s="19"/>
      <c r="N43" s="19"/>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c r="FY43" s="17"/>
    </row>
    <row r="44" spans="1:181" s="3" customFormat="1" ht="16" customHeight="1" x14ac:dyDescent="0.2">
      <c r="A44" s="17"/>
      <c r="B44" s="17"/>
      <c r="C44" s="17"/>
      <c r="D44" s="19"/>
      <c r="E44" s="19"/>
      <c r="F44" s="17"/>
      <c r="G44" s="37"/>
      <c r="H44" s="17"/>
      <c r="I44" s="17"/>
      <c r="J44" s="17"/>
      <c r="K44" s="17"/>
      <c r="L44" s="17"/>
      <c r="M44" s="19"/>
      <c r="N44" s="19"/>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7"/>
    </row>
    <row r="45" spans="1:181" s="3" customFormat="1" ht="16" customHeight="1" x14ac:dyDescent="0.2">
      <c r="A45" s="17"/>
      <c r="B45" s="17"/>
      <c r="C45" s="17"/>
      <c r="D45" s="19"/>
      <c r="E45" s="19"/>
      <c r="F45" s="17"/>
      <c r="G45" s="37"/>
      <c r="H45" s="17"/>
      <c r="I45" s="17"/>
      <c r="J45" s="17"/>
      <c r="K45" s="17"/>
      <c r="L45" s="17"/>
      <c r="M45" s="19"/>
      <c r="N45" s="19"/>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7"/>
    </row>
    <row r="46" spans="1:181" s="3" customFormat="1" ht="16" customHeight="1" x14ac:dyDescent="0.2">
      <c r="A46" s="17"/>
      <c r="B46" s="17"/>
      <c r="C46" s="17"/>
      <c r="D46" s="19"/>
      <c r="E46" s="19"/>
      <c r="F46" s="17"/>
      <c r="G46" s="37"/>
      <c r="H46" s="17"/>
      <c r="I46" s="17"/>
      <c r="J46" s="17"/>
      <c r="K46" s="17"/>
      <c r="L46" s="17"/>
      <c r="M46" s="19"/>
      <c r="N46" s="19"/>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7"/>
    </row>
    <row r="47" spans="1:181" s="3" customFormat="1" ht="16" customHeight="1" x14ac:dyDescent="0.2">
      <c r="A47" s="17"/>
      <c r="B47" s="17"/>
      <c r="C47" s="17"/>
      <c r="D47" s="19"/>
      <c r="E47" s="19"/>
      <c r="F47" s="17"/>
      <c r="G47" s="37"/>
      <c r="H47" s="17"/>
      <c r="I47" s="17"/>
      <c r="J47" s="17"/>
      <c r="K47" s="17"/>
      <c r="L47" s="17"/>
      <c r="M47" s="19"/>
      <c r="N47" s="19"/>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c r="FG47" s="17"/>
      <c r="FH47" s="17"/>
      <c r="FI47" s="17"/>
      <c r="FJ47" s="17"/>
      <c r="FK47" s="17"/>
      <c r="FL47" s="17"/>
      <c r="FM47" s="17"/>
      <c r="FN47" s="17"/>
      <c r="FO47" s="17"/>
      <c r="FP47" s="17"/>
      <c r="FQ47" s="17"/>
      <c r="FR47" s="17"/>
      <c r="FS47" s="17"/>
      <c r="FT47" s="17"/>
      <c r="FU47" s="17"/>
      <c r="FV47" s="17"/>
      <c r="FW47" s="17"/>
      <c r="FX47" s="17"/>
      <c r="FY47" s="17"/>
    </row>
    <row r="48" spans="1:181" s="3" customFormat="1" ht="16" customHeight="1" x14ac:dyDescent="0.2">
      <c r="A48" s="17"/>
      <c r="B48" s="17"/>
      <c r="C48" s="17"/>
      <c r="D48" s="19"/>
      <c r="E48" s="19"/>
      <c r="F48" s="17"/>
      <c r="G48" s="37"/>
      <c r="H48" s="17"/>
      <c r="I48" s="17"/>
      <c r="J48" s="17"/>
      <c r="K48" s="17"/>
      <c r="L48" s="17"/>
      <c r="M48" s="19"/>
      <c r="N48" s="19"/>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c r="FH48" s="17"/>
      <c r="FI48" s="17"/>
      <c r="FJ48" s="17"/>
      <c r="FK48" s="17"/>
      <c r="FL48" s="17"/>
      <c r="FM48" s="17"/>
      <c r="FN48" s="17"/>
      <c r="FO48" s="17"/>
      <c r="FP48" s="17"/>
      <c r="FQ48" s="17"/>
      <c r="FR48" s="17"/>
      <c r="FS48" s="17"/>
      <c r="FT48" s="17"/>
      <c r="FU48" s="17"/>
      <c r="FV48" s="17"/>
      <c r="FW48" s="17"/>
      <c r="FX48" s="17"/>
      <c r="FY48" s="17"/>
    </row>
    <row r="49" spans="1:181" s="3" customFormat="1" ht="16" customHeight="1" x14ac:dyDescent="0.2">
      <c r="A49" s="17"/>
      <c r="B49" s="17"/>
      <c r="C49" s="17"/>
      <c r="D49" s="19"/>
      <c r="E49" s="19"/>
      <c r="F49" s="17"/>
      <c r="G49" s="37"/>
      <c r="H49" s="17"/>
      <c r="I49" s="17"/>
      <c r="J49" s="17"/>
      <c r="K49" s="17"/>
      <c r="L49" s="17"/>
      <c r="M49" s="19"/>
      <c r="N49" s="19"/>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c r="FY49" s="17"/>
    </row>
    <row r="50" spans="1:181" s="3" customFormat="1" ht="16" customHeight="1" x14ac:dyDescent="0.2">
      <c r="A50" s="17"/>
      <c r="B50" s="17"/>
      <c r="C50" s="17"/>
      <c r="D50" s="19"/>
      <c r="E50" s="19"/>
      <c r="F50" s="17"/>
      <c r="G50" s="37"/>
      <c r="H50" s="17"/>
      <c r="I50" s="17"/>
      <c r="J50" s="17"/>
      <c r="K50" s="17"/>
      <c r="L50" s="17"/>
      <c r="M50" s="19"/>
      <c r="N50" s="19"/>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row>
    <row r="51" spans="1:181" s="3" customFormat="1" ht="16" customHeight="1" x14ac:dyDescent="0.2">
      <c r="A51" s="17"/>
      <c r="B51" s="17"/>
      <c r="C51" s="17"/>
      <c r="D51" s="19"/>
      <c r="E51" s="19"/>
      <c r="F51" s="17"/>
      <c r="G51" s="37"/>
      <c r="H51" s="17"/>
      <c r="I51" s="17"/>
      <c r="J51" s="17"/>
      <c r="K51" s="17"/>
      <c r="L51" s="17"/>
      <c r="M51" s="19"/>
      <c r="N51" s="19"/>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c r="FY51" s="17"/>
    </row>
    <row r="52" spans="1:181" s="3" customFormat="1" ht="16" customHeight="1" x14ac:dyDescent="0.2">
      <c r="A52" s="17"/>
      <c r="B52" s="17"/>
      <c r="C52" s="17"/>
      <c r="D52" s="19"/>
      <c r="E52" s="19"/>
      <c r="F52" s="17"/>
      <c r="G52" s="37"/>
      <c r="H52" s="17"/>
      <c r="I52" s="17"/>
      <c r="J52" s="17"/>
      <c r="K52" s="17"/>
      <c r="L52" s="17"/>
      <c r="M52" s="19"/>
      <c r="N52" s="19"/>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7"/>
    </row>
    <row r="53" spans="1:181" s="3" customFormat="1" ht="16" customHeight="1" x14ac:dyDescent="0.2">
      <c r="A53" s="17"/>
      <c r="B53" s="17"/>
      <c r="C53" s="17"/>
      <c r="D53" s="19"/>
      <c r="E53" s="19"/>
      <c r="F53" s="17"/>
      <c r="G53" s="37"/>
      <c r="H53" s="17"/>
      <c r="I53" s="17"/>
      <c r="J53" s="17"/>
      <c r="K53" s="17"/>
      <c r="L53" s="17"/>
      <c r="M53" s="19"/>
      <c r="N53" s="19"/>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row>
    <row r="54" spans="1:181" s="3" customFormat="1" ht="16" customHeight="1" x14ac:dyDescent="0.2">
      <c r="A54" s="17"/>
      <c r="B54" s="17"/>
      <c r="C54" s="17"/>
      <c r="D54" s="19"/>
      <c r="E54" s="19"/>
      <c r="F54" s="17"/>
      <c r="G54" s="37"/>
      <c r="H54" s="17"/>
      <c r="I54" s="17"/>
      <c r="J54" s="17"/>
      <c r="K54" s="17"/>
      <c r="L54" s="17"/>
      <c r="M54" s="19"/>
      <c r="N54" s="19"/>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row>
    <row r="55" spans="1:181" s="3" customFormat="1" ht="16" customHeight="1" x14ac:dyDescent="0.2">
      <c r="A55" s="17"/>
      <c r="B55" s="17"/>
      <c r="C55" s="17"/>
      <c r="D55" s="19"/>
      <c r="E55" s="19"/>
      <c r="F55" s="17"/>
      <c r="G55" s="37"/>
      <c r="H55" s="17"/>
      <c r="I55" s="17"/>
      <c r="J55" s="17"/>
      <c r="K55" s="17"/>
      <c r="L55" s="17"/>
      <c r="M55" s="19"/>
      <c r="N55" s="19"/>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c r="FY55" s="17"/>
    </row>
    <row r="56" spans="1:181" s="3" customFormat="1" ht="16" customHeight="1" x14ac:dyDescent="0.2">
      <c r="A56" s="17"/>
      <c r="B56" s="17"/>
      <c r="C56" s="17"/>
      <c r="D56" s="19"/>
      <c r="E56" s="19"/>
      <c r="F56" s="17"/>
      <c r="G56" s="37"/>
      <c r="H56" s="17"/>
      <c r="I56" s="17"/>
      <c r="J56" s="17"/>
      <c r="K56" s="17"/>
      <c r="L56" s="17"/>
      <c r="M56" s="19"/>
      <c r="N56" s="19"/>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7"/>
    </row>
    <row r="57" spans="1:181" s="3" customFormat="1" ht="16" customHeight="1" x14ac:dyDescent="0.2">
      <c r="A57" s="17"/>
      <c r="B57" s="17"/>
      <c r="C57" s="17"/>
      <c r="D57" s="19"/>
      <c r="E57" s="19"/>
      <c r="F57" s="17"/>
      <c r="G57" s="37"/>
      <c r="H57" s="17"/>
      <c r="I57" s="17"/>
      <c r="J57" s="17"/>
      <c r="K57" s="17"/>
      <c r="L57" s="17"/>
      <c r="M57" s="19"/>
      <c r="N57" s="19"/>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row>
    <row r="58" spans="1:181" s="3" customFormat="1" ht="16" customHeight="1" x14ac:dyDescent="0.2">
      <c r="A58" s="17"/>
      <c r="B58" s="17"/>
      <c r="C58" s="17"/>
      <c r="D58" s="19"/>
      <c r="E58" s="19"/>
      <c r="F58" s="17"/>
      <c r="G58" s="37"/>
      <c r="H58" s="17"/>
      <c r="I58" s="17"/>
      <c r="J58" s="17"/>
      <c r="K58" s="17"/>
      <c r="L58" s="17"/>
      <c r="M58" s="19"/>
      <c r="N58" s="19"/>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row>
    <row r="59" spans="1:181" s="3" customFormat="1" ht="16" customHeight="1" x14ac:dyDescent="0.2">
      <c r="A59" s="17"/>
      <c r="B59" s="17"/>
      <c r="C59" s="17"/>
      <c r="D59" s="19"/>
      <c r="E59" s="19"/>
      <c r="F59" s="17"/>
      <c r="G59" s="37"/>
      <c r="H59" s="17"/>
      <c r="I59" s="17"/>
      <c r="J59" s="17"/>
      <c r="K59" s="17"/>
      <c r="L59" s="17"/>
      <c r="M59" s="19"/>
      <c r="N59" s="19"/>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row>
    <row r="60" spans="1:181" s="3" customFormat="1" ht="16" customHeight="1" x14ac:dyDescent="0.2">
      <c r="A60" s="17"/>
      <c r="B60" s="17"/>
      <c r="C60" s="17"/>
      <c r="D60" s="19"/>
      <c r="E60" s="19"/>
      <c r="F60" s="17"/>
      <c r="G60" s="37"/>
      <c r="H60" s="17"/>
      <c r="I60" s="17"/>
      <c r="J60" s="17"/>
      <c r="K60" s="17"/>
      <c r="L60" s="17"/>
      <c r="M60" s="19"/>
      <c r="N60" s="19"/>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row>
    <row r="61" spans="1:181" s="3" customFormat="1" ht="16" customHeight="1" x14ac:dyDescent="0.2">
      <c r="A61" s="17"/>
      <c r="B61" s="17"/>
      <c r="C61" s="17"/>
      <c r="D61" s="19"/>
      <c r="E61" s="19"/>
      <c r="F61" s="17"/>
      <c r="G61" s="37"/>
      <c r="H61" s="17"/>
      <c r="I61" s="17"/>
      <c r="J61" s="17"/>
      <c r="K61" s="17"/>
      <c r="L61" s="17"/>
      <c r="M61" s="19"/>
      <c r="N61" s="19"/>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row>
    <row r="62" spans="1:181" s="3" customFormat="1" ht="16" customHeight="1" x14ac:dyDescent="0.2">
      <c r="A62" s="17"/>
      <c r="B62" s="17"/>
      <c r="C62" s="17"/>
      <c r="D62" s="19"/>
      <c r="E62" s="19"/>
      <c r="F62" s="17"/>
      <c r="G62" s="37"/>
      <c r="H62" s="17"/>
      <c r="I62" s="17"/>
      <c r="J62" s="17"/>
      <c r="K62" s="17"/>
      <c r="L62" s="17"/>
      <c r="M62" s="19"/>
      <c r="N62" s="19"/>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c r="EV62" s="17"/>
      <c r="EW62" s="17"/>
      <c r="EX62" s="17"/>
      <c r="EY62" s="17"/>
      <c r="EZ62" s="17"/>
      <c r="FA62" s="17"/>
      <c r="FB62" s="17"/>
      <c r="FC62" s="17"/>
      <c r="FD62" s="17"/>
      <c r="FE62" s="17"/>
      <c r="FF62" s="17"/>
      <c r="FG62" s="17"/>
      <c r="FH62" s="17"/>
      <c r="FI62" s="17"/>
      <c r="FJ62" s="17"/>
      <c r="FK62" s="17"/>
      <c r="FL62" s="17"/>
      <c r="FM62" s="17"/>
      <c r="FN62" s="17"/>
      <c r="FO62" s="17"/>
      <c r="FP62" s="17"/>
      <c r="FQ62" s="17"/>
      <c r="FR62" s="17"/>
      <c r="FS62" s="17"/>
      <c r="FT62" s="17"/>
      <c r="FU62" s="17"/>
      <c r="FV62" s="17"/>
      <c r="FW62" s="17"/>
      <c r="FX62" s="17"/>
      <c r="FY62" s="17"/>
    </row>
    <row r="63" spans="1:181" s="3" customFormat="1" ht="16" customHeight="1" x14ac:dyDescent="0.2">
      <c r="A63" s="17"/>
      <c r="B63" s="17"/>
      <c r="C63" s="17"/>
      <c r="D63" s="19"/>
      <c r="E63" s="19"/>
      <c r="F63" s="17"/>
      <c r="G63" s="37"/>
      <c r="H63" s="17"/>
      <c r="I63" s="17"/>
      <c r="J63" s="17"/>
      <c r="K63" s="17"/>
      <c r="L63" s="17"/>
      <c r="M63" s="19"/>
      <c r="N63" s="19"/>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17"/>
      <c r="FG63" s="17"/>
      <c r="FH63" s="17"/>
      <c r="FI63" s="17"/>
      <c r="FJ63" s="17"/>
      <c r="FK63" s="17"/>
      <c r="FL63" s="17"/>
      <c r="FM63" s="17"/>
      <c r="FN63" s="17"/>
      <c r="FO63" s="17"/>
      <c r="FP63" s="17"/>
      <c r="FQ63" s="17"/>
      <c r="FR63" s="17"/>
      <c r="FS63" s="17"/>
      <c r="FT63" s="17"/>
      <c r="FU63" s="17"/>
      <c r="FV63" s="17"/>
      <c r="FW63" s="17"/>
      <c r="FX63" s="17"/>
      <c r="FY63" s="17"/>
    </row>
    <row r="64" spans="1:181" s="3" customFormat="1" ht="16" customHeight="1" x14ac:dyDescent="0.2">
      <c r="A64" s="17"/>
      <c r="B64" s="17"/>
      <c r="C64" s="17"/>
      <c r="D64" s="19"/>
      <c r="E64" s="19"/>
      <c r="F64" s="17"/>
      <c r="G64" s="37"/>
      <c r="H64" s="17"/>
      <c r="I64" s="17"/>
      <c r="J64" s="17"/>
      <c r="K64" s="17"/>
      <c r="L64" s="17"/>
      <c r="M64" s="19"/>
      <c r="N64" s="19"/>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c r="EV64" s="17"/>
      <c r="EW64" s="17"/>
      <c r="EX64" s="17"/>
      <c r="EY64" s="17"/>
      <c r="EZ64" s="17"/>
      <c r="FA64" s="17"/>
      <c r="FB64" s="17"/>
      <c r="FC64" s="17"/>
      <c r="FD64" s="17"/>
      <c r="FE64" s="17"/>
      <c r="FF64" s="17"/>
      <c r="FG64" s="17"/>
      <c r="FH64" s="17"/>
      <c r="FI64" s="17"/>
      <c r="FJ64" s="17"/>
      <c r="FK64" s="17"/>
      <c r="FL64" s="17"/>
      <c r="FM64" s="17"/>
      <c r="FN64" s="17"/>
      <c r="FO64" s="17"/>
      <c r="FP64" s="17"/>
      <c r="FQ64" s="17"/>
      <c r="FR64" s="17"/>
      <c r="FS64" s="17"/>
      <c r="FT64" s="17"/>
      <c r="FU64" s="17"/>
      <c r="FV64" s="17"/>
      <c r="FW64" s="17"/>
      <c r="FX64" s="17"/>
      <c r="FY64" s="17"/>
    </row>
    <row r="65" spans="1:181" s="3" customFormat="1" ht="16" customHeight="1" x14ac:dyDescent="0.2">
      <c r="A65" s="17"/>
      <c r="B65" s="17"/>
      <c r="C65" s="17"/>
      <c r="D65" s="19"/>
      <c r="E65" s="19"/>
      <c r="F65" s="17"/>
      <c r="G65" s="37"/>
      <c r="H65" s="17"/>
      <c r="I65" s="17"/>
      <c r="J65" s="17"/>
      <c r="K65" s="17"/>
      <c r="L65" s="17"/>
      <c r="M65" s="19"/>
      <c r="N65" s="19"/>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c r="FG65" s="17"/>
      <c r="FH65" s="17"/>
      <c r="FI65" s="17"/>
      <c r="FJ65" s="17"/>
      <c r="FK65" s="17"/>
      <c r="FL65" s="17"/>
      <c r="FM65" s="17"/>
      <c r="FN65" s="17"/>
      <c r="FO65" s="17"/>
      <c r="FP65" s="17"/>
      <c r="FQ65" s="17"/>
      <c r="FR65" s="17"/>
      <c r="FS65" s="17"/>
      <c r="FT65" s="17"/>
      <c r="FU65" s="17"/>
      <c r="FV65" s="17"/>
      <c r="FW65" s="17"/>
      <c r="FX65" s="17"/>
      <c r="FY65" s="17"/>
    </row>
    <row r="66" spans="1:181" s="3" customFormat="1" ht="16" customHeight="1" x14ac:dyDescent="0.2">
      <c r="A66" s="17"/>
      <c r="B66" s="17"/>
      <c r="C66" s="17"/>
      <c r="D66" s="19"/>
      <c r="E66" s="19"/>
      <c r="F66" s="17"/>
      <c r="G66" s="37"/>
      <c r="H66" s="17"/>
      <c r="I66" s="17"/>
      <c r="J66" s="17"/>
      <c r="K66" s="17"/>
      <c r="L66" s="17"/>
      <c r="M66" s="19"/>
      <c r="N66" s="19"/>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c r="FM66" s="17"/>
      <c r="FN66" s="17"/>
      <c r="FO66" s="17"/>
      <c r="FP66" s="17"/>
      <c r="FQ66" s="17"/>
      <c r="FR66" s="17"/>
      <c r="FS66" s="17"/>
      <c r="FT66" s="17"/>
      <c r="FU66" s="17"/>
      <c r="FV66" s="17"/>
      <c r="FW66" s="17"/>
      <c r="FX66" s="17"/>
      <c r="FY66" s="17"/>
    </row>
    <row r="67" spans="1:181" s="3" customFormat="1" ht="16" customHeight="1" x14ac:dyDescent="0.2">
      <c r="A67" s="17"/>
      <c r="B67" s="17"/>
      <c r="C67" s="17"/>
      <c r="D67" s="19"/>
      <c r="E67" s="19"/>
      <c r="F67" s="17"/>
      <c r="G67" s="37"/>
      <c r="H67" s="17"/>
      <c r="I67" s="17"/>
      <c r="J67" s="17"/>
      <c r="K67" s="17"/>
      <c r="L67" s="17"/>
      <c r="M67" s="19"/>
      <c r="N67" s="19"/>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c r="FG67" s="17"/>
      <c r="FH67" s="17"/>
      <c r="FI67" s="17"/>
      <c r="FJ67" s="17"/>
      <c r="FK67" s="17"/>
      <c r="FL67" s="17"/>
      <c r="FM67" s="17"/>
      <c r="FN67" s="17"/>
      <c r="FO67" s="17"/>
      <c r="FP67" s="17"/>
      <c r="FQ67" s="17"/>
      <c r="FR67" s="17"/>
      <c r="FS67" s="17"/>
      <c r="FT67" s="17"/>
      <c r="FU67" s="17"/>
      <c r="FV67" s="17"/>
      <c r="FW67" s="17"/>
      <c r="FX67" s="17"/>
      <c r="FY67" s="17"/>
    </row>
    <row r="68" spans="1:181" s="3" customFormat="1" ht="16" customHeight="1" x14ac:dyDescent="0.2">
      <c r="A68" s="17"/>
      <c r="B68" s="17"/>
      <c r="C68" s="17"/>
      <c r="D68" s="19"/>
      <c r="E68" s="19"/>
      <c r="F68" s="17"/>
      <c r="G68" s="37"/>
      <c r="H68" s="17"/>
      <c r="I68" s="17"/>
      <c r="J68" s="17"/>
      <c r="K68" s="17"/>
      <c r="L68" s="17"/>
      <c r="M68" s="19"/>
      <c r="N68" s="19"/>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c r="FF68" s="17"/>
      <c r="FG68" s="17"/>
      <c r="FH68" s="17"/>
      <c r="FI68" s="17"/>
      <c r="FJ68" s="17"/>
      <c r="FK68" s="17"/>
      <c r="FL68" s="17"/>
      <c r="FM68" s="17"/>
      <c r="FN68" s="17"/>
      <c r="FO68" s="17"/>
      <c r="FP68" s="17"/>
      <c r="FQ68" s="17"/>
      <c r="FR68" s="17"/>
      <c r="FS68" s="17"/>
      <c r="FT68" s="17"/>
      <c r="FU68" s="17"/>
      <c r="FV68" s="17"/>
      <c r="FW68" s="17"/>
      <c r="FX68" s="17"/>
      <c r="FY68" s="17"/>
    </row>
    <row r="69" spans="1:181" s="3" customFormat="1" ht="16" customHeight="1" x14ac:dyDescent="0.2">
      <c r="A69" s="17"/>
      <c r="B69" s="17"/>
      <c r="C69" s="17"/>
      <c r="D69" s="19"/>
      <c r="E69" s="19"/>
      <c r="F69" s="17"/>
      <c r="G69" s="37"/>
      <c r="H69" s="17"/>
      <c r="I69" s="17"/>
      <c r="J69" s="17"/>
      <c r="K69" s="17"/>
      <c r="L69" s="17"/>
      <c r="M69" s="19"/>
      <c r="N69" s="19"/>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c r="CC69" s="17"/>
      <c r="CD69" s="17"/>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c r="DC69" s="17"/>
      <c r="DD69" s="17"/>
      <c r="DE69" s="17"/>
      <c r="DF69" s="17"/>
      <c r="DG69" s="17"/>
      <c r="DH69" s="17"/>
      <c r="DI69" s="17"/>
      <c r="DJ69" s="17"/>
      <c r="DK69" s="17"/>
      <c r="DL69" s="17"/>
      <c r="DM69" s="17"/>
      <c r="DN69" s="17"/>
      <c r="DO69" s="17"/>
      <c r="DP69" s="17"/>
      <c r="DQ69" s="17"/>
      <c r="DR69" s="17"/>
      <c r="DS69" s="17"/>
      <c r="DT69" s="17"/>
      <c r="DU69" s="17"/>
      <c r="DV69" s="17"/>
      <c r="DW69" s="17"/>
      <c r="DX69" s="17"/>
      <c r="DY69" s="17"/>
      <c r="DZ69" s="17"/>
      <c r="EA69" s="17"/>
      <c r="EB69" s="17"/>
      <c r="EC69" s="17"/>
      <c r="ED69" s="17"/>
      <c r="EE69" s="17"/>
      <c r="EF69" s="17"/>
      <c r="EG69" s="17"/>
      <c r="EH69" s="17"/>
      <c r="EI69" s="17"/>
      <c r="EJ69" s="17"/>
      <c r="EK69" s="17"/>
      <c r="EL69" s="17"/>
      <c r="EM69" s="17"/>
      <c r="EN69" s="17"/>
      <c r="EO69" s="17"/>
      <c r="EP69" s="17"/>
      <c r="EQ69" s="17"/>
      <c r="ER69" s="17"/>
      <c r="ES69" s="17"/>
      <c r="ET69" s="17"/>
      <c r="EU69" s="17"/>
      <c r="EV69" s="17"/>
      <c r="EW69" s="17"/>
      <c r="EX69" s="17"/>
      <c r="EY69" s="17"/>
      <c r="EZ69" s="17"/>
      <c r="FA69" s="17"/>
      <c r="FB69" s="17"/>
      <c r="FC69" s="17"/>
      <c r="FD69" s="17"/>
      <c r="FE69" s="17"/>
      <c r="FF69" s="17"/>
      <c r="FG69" s="17"/>
      <c r="FH69" s="17"/>
      <c r="FI69" s="17"/>
      <c r="FJ69" s="17"/>
      <c r="FK69" s="17"/>
      <c r="FL69" s="17"/>
      <c r="FM69" s="17"/>
      <c r="FN69" s="17"/>
      <c r="FO69" s="17"/>
      <c r="FP69" s="17"/>
      <c r="FQ69" s="17"/>
      <c r="FR69" s="17"/>
      <c r="FS69" s="17"/>
      <c r="FT69" s="17"/>
      <c r="FU69" s="17"/>
      <c r="FV69" s="17"/>
      <c r="FW69" s="17"/>
      <c r="FX69" s="17"/>
      <c r="FY69" s="17"/>
    </row>
    <row r="70" spans="1:181" s="3" customFormat="1" ht="16" customHeight="1" x14ac:dyDescent="0.2">
      <c r="A70" s="17"/>
      <c r="B70" s="17"/>
      <c r="C70" s="17"/>
      <c r="D70" s="19"/>
      <c r="E70" s="19"/>
      <c r="F70" s="17"/>
      <c r="G70" s="37"/>
      <c r="H70" s="17"/>
      <c r="I70" s="17"/>
      <c r="J70" s="17"/>
      <c r="K70" s="17"/>
      <c r="L70" s="17"/>
      <c r="M70" s="19"/>
      <c r="N70" s="19"/>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7"/>
      <c r="BZ70" s="17"/>
      <c r="CA70" s="17"/>
      <c r="CB70" s="17"/>
      <c r="CC70" s="17"/>
      <c r="CD70" s="17"/>
      <c r="CE70" s="17"/>
      <c r="CF70" s="17"/>
      <c r="CG70" s="17"/>
      <c r="CH70" s="17"/>
      <c r="CI70" s="17"/>
      <c r="CJ70" s="17"/>
      <c r="CK70" s="17"/>
      <c r="CL70" s="17"/>
      <c r="CM70" s="17"/>
      <c r="CN70" s="17"/>
      <c r="CO70" s="17"/>
      <c r="CP70" s="17"/>
      <c r="CQ70" s="17"/>
      <c r="CR70" s="17"/>
      <c r="CS70" s="17"/>
      <c r="CT70" s="17"/>
      <c r="CU70" s="17"/>
      <c r="CV70" s="17"/>
      <c r="CW70" s="17"/>
      <c r="CX70" s="17"/>
      <c r="CY70" s="17"/>
      <c r="CZ70" s="17"/>
      <c r="DA70" s="17"/>
      <c r="DB70" s="17"/>
      <c r="DC70" s="17"/>
      <c r="DD70" s="17"/>
      <c r="DE70" s="17"/>
      <c r="DF70" s="17"/>
      <c r="DG70" s="17"/>
      <c r="DH70" s="17"/>
      <c r="DI70" s="17"/>
      <c r="DJ70" s="17"/>
      <c r="DK70" s="17"/>
      <c r="DL70" s="17"/>
      <c r="DM70" s="17"/>
      <c r="DN70" s="17"/>
      <c r="DO70" s="17"/>
      <c r="DP70" s="17"/>
      <c r="DQ70" s="17"/>
      <c r="DR70" s="17"/>
      <c r="DS70" s="17"/>
      <c r="DT70" s="17"/>
      <c r="DU70" s="17"/>
      <c r="DV70" s="17"/>
      <c r="DW70" s="17"/>
      <c r="DX70" s="17"/>
      <c r="DY70" s="17"/>
      <c r="DZ70" s="17"/>
      <c r="EA70" s="17"/>
      <c r="EB70" s="17"/>
      <c r="EC70" s="17"/>
      <c r="ED70" s="17"/>
      <c r="EE70" s="17"/>
      <c r="EF70" s="17"/>
      <c r="EG70" s="17"/>
      <c r="EH70" s="17"/>
      <c r="EI70" s="17"/>
      <c r="EJ70" s="17"/>
      <c r="EK70" s="17"/>
      <c r="EL70" s="17"/>
      <c r="EM70" s="17"/>
      <c r="EN70" s="17"/>
      <c r="EO70" s="17"/>
      <c r="EP70" s="17"/>
      <c r="EQ70" s="17"/>
      <c r="ER70" s="17"/>
      <c r="ES70" s="17"/>
      <c r="ET70" s="17"/>
      <c r="EU70" s="17"/>
      <c r="EV70" s="17"/>
      <c r="EW70" s="17"/>
      <c r="EX70" s="17"/>
      <c r="EY70" s="17"/>
      <c r="EZ70" s="17"/>
      <c r="FA70" s="17"/>
      <c r="FB70" s="17"/>
      <c r="FC70" s="17"/>
      <c r="FD70" s="17"/>
      <c r="FE70" s="17"/>
      <c r="FF70" s="17"/>
      <c r="FG70" s="17"/>
      <c r="FH70" s="17"/>
      <c r="FI70" s="17"/>
      <c r="FJ70" s="17"/>
      <c r="FK70" s="17"/>
      <c r="FL70" s="17"/>
      <c r="FM70" s="17"/>
      <c r="FN70" s="17"/>
      <c r="FO70" s="17"/>
      <c r="FP70" s="17"/>
      <c r="FQ70" s="17"/>
      <c r="FR70" s="17"/>
      <c r="FS70" s="17"/>
      <c r="FT70" s="17"/>
      <c r="FU70" s="17"/>
      <c r="FV70" s="17"/>
      <c r="FW70" s="17"/>
      <c r="FX70" s="17"/>
      <c r="FY70" s="17"/>
    </row>
    <row r="71" spans="1:181" s="3" customFormat="1" ht="16" customHeight="1" x14ac:dyDescent="0.2">
      <c r="A71" s="17"/>
      <c r="B71" s="17"/>
      <c r="C71" s="17"/>
      <c r="D71" s="19"/>
      <c r="E71" s="19"/>
      <c r="F71" s="17"/>
      <c r="G71" s="37"/>
      <c r="H71" s="17"/>
      <c r="I71" s="17"/>
      <c r="J71" s="17"/>
      <c r="K71" s="17"/>
      <c r="L71" s="17"/>
      <c r="M71" s="19"/>
      <c r="N71" s="19"/>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c r="CA71" s="17"/>
      <c r="CB71" s="17"/>
      <c r="CC71" s="17"/>
      <c r="CD71" s="17"/>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c r="DC71" s="17"/>
      <c r="DD71" s="17"/>
      <c r="DE71" s="17"/>
      <c r="DF71" s="17"/>
      <c r="DG71" s="17"/>
      <c r="DH71" s="17"/>
      <c r="DI71" s="17"/>
      <c r="DJ71" s="17"/>
      <c r="DK71" s="17"/>
      <c r="DL71" s="17"/>
      <c r="DM71" s="17"/>
      <c r="DN71" s="17"/>
      <c r="DO71" s="17"/>
      <c r="DP71" s="17"/>
      <c r="DQ71" s="17"/>
      <c r="DR71" s="17"/>
      <c r="DS71" s="17"/>
      <c r="DT71" s="17"/>
      <c r="DU71" s="17"/>
      <c r="DV71" s="17"/>
      <c r="DW71" s="17"/>
      <c r="DX71" s="17"/>
      <c r="DY71" s="17"/>
      <c r="DZ71" s="17"/>
      <c r="EA71" s="17"/>
      <c r="EB71" s="17"/>
      <c r="EC71" s="17"/>
      <c r="ED71" s="17"/>
      <c r="EE71" s="17"/>
      <c r="EF71" s="17"/>
      <c r="EG71" s="17"/>
      <c r="EH71" s="17"/>
      <c r="EI71" s="17"/>
      <c r="EJ71" s="17"/>
      <c r="EK71" s="17"/>
      <c r="EL71" s="17"/>
      <c r="EM71" s="17"/>
      <c r="EN71" s="17"/>
      <c r="EO71" s="17"/>
      <c r="EP71" s="17"/>
      <c r="EQ71" s="17"/>
      <c r="ER71" s="17"/>
      <c r="ES71" s="17"/>
      <c r="ET71" s="17"/>
      <c r="EU71" s="17"/>
      <c r="EV71" s="17"/>
      <c r="EW71" s="17"/>
      <c r="EX71" s="17"/>
      <c r="EY71" s="17"/>
      <c r="EZ71" s="17"/>
      <c r="FA71" s="17"/>
      <c r="FB71" s="17"/>
      <c r="FC71" s="17"/>
      <c r="FD71" s="17"/>
      <c r="FE71" s="17"/>
      <c r="FF71" s="17"/>
      <c r="FG71" s="17"/>
      <c r="FH71" s="17"/>
      <c r="FI71" s="17"/>
      <c r="FJ71" s="17"/>
      <c r="FK71" s="17"/>
      <c r="FL71" s="17"/>
      <c r="FM71" s="17"/>
      <c r="FN71" s="17"/>
      <c r="FO71" s="17"/>
      <c r="FP71" s="17"/>
      <c r="FQ71" s="17"/>
      <c r="FR71" s="17"/>
      <c r="FS71" s="17"/>
      <c r="FT71" s="17"/>
      <c r="FU71" s="17"/>
      <c r="FV71" s="17"/>
      <c r="FW71" s="17"/>
      <c r="FX71" s="17"/>
      <c r="FY71" s="17"/>
    </row>
    <row r="72" spans="1:181" s="3" customFormat="1" ht="16" customHeight="1" x14ac:dyDescent="0.2">
      <c r="A72" s="17"/>
      <c r="B72" s="17"/>
      <c r="C72" s="17"/>
      <c r="D72" s="19"/>
      <c r="E72" s="19"/>
      <c r="F72" s="17"/>
      <c r="G72" s="37"/>
      <c r="H72" s="17"/>
      <c r="I72" s="17"/>
      <c r="J72" s="17"/>
      <c r="K72" s="17"/>
      <c r="L72" s="17"/>
      <c r="M72" s="19"/>
      <c r="N72" s="19"/>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7"/>
      <c r="EB72" s="17"/>
      <c r="EC72" s="17"/>
      <c r="ED72" s="17"/>
      <c r="EE72" s="17"/>
      <c r="EF72" s="17"/>
      <c r="EG72" s="17"/>
      <c r="EH72" s="17"/>
      <c r="EI72" s="17"/>
      <c r="EJ72" s="17"/>
      <c r="EK72" s="17"/>
      <c r="EL72" s="17"/>
      <c r="EM72" s="17"/>
      <c r="EN72" s="17"/>
      <c r="EO72" s="17"/>
      <c r="EP72" s="17"/>
      <c r="EQ72" s="17"/>
      <c r="ER72" s="17"/>
      <c r="ES72" s="17"/>
      <c r="ET72" s="17"/>
      <c r="EU72" s="17"/>
      <c r="EV72" s="17"/>
      <c r="EW72" s="17"/>
      <c r="EX72" s="17"/>
      <c r="EY72" s="17"/>
      <c r="EZ72" s="17"/>
      <c r="FA72" s="17"/>
      <c r="FB72" s="17"/>
      <c r="FC72" s="17"/>
      <c r="FD72" s="17"/>
      <c r="FE72" s="17"/>
      <c r="FF72" s="17"/>
      <c r="FG72" s="17"/>
      <c r="FH72" s="17"/>
      <c r="FI72" s="17"/>
      <c r="FJ72" s="17"/>
      <c r="FK72" s="17"/>
      <c r="FL72" s="17"/>
      <c r="FM72" s="17"/>
      <c r="FN72" s="17"/>
      <c r="FO72" s="17"/>
      <c r="FP72" s="17"/>
      <c r="FQ72" s="17"/>
      <c r="FR72" s="17"/>
      <c r="FS72" s="17"/>
      <c r="FT72" s="17"/>
      <c r="FU72" s="17"/>
      <c r="FV72" s="17"/>
      <c r="FW72" s="17"/>
      <c r="FX72" s="17"/>
      <c r="FY72" s="17"/>
    </row>
    <row r="73" spans="1:181" s="3" customFormat="1" ht="16" customHeight="1" x14ac:dyDescent="0.2">
      <c r="A73" s="17"/>
      <c r="B73" s="17"/>
      <c r="C73" s="17"/>
      <c r="D73" s="19"/>
      <c r="E73" s="19"/>
      <c r="F73" s="17"/>
      <c r="G73" s="37"/>
      <c r="H73" s="17"/>
      <c r="I73" s="17"/>
      <c r="J73" s="17"/>
      <c r="K73" s="17"/>
      <c r="L73" s="17"/>
      <c r="M73" s="19"/>
      <c r="N73" s="19"/>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c r="EZ73" s="17"/>
      <c r="FA73" s="17"/>
      <c r="FB73" s="17"/>
      <c r="FC73" s="17"/>
      <c r="FD73" s="17"/>
      <c r="FE73" s="17"/>
      <c r="FF73" s="17"/>
      <c r="FG73" s="17"/>
      <c r="FH73" s="17"/>
      <c r="FI73" s="17"/>
      <c r="FJ73" s="17"/>
      <c r="FK73" s="17"/>
      <c r="FL73" s="17"/>
      <c r="FM73" s="17"/>
      <c r="FN73" s="17"/>
      <c r="FO73" s="17"/>
      <c r="FP73" s="17"/>
      <c r="FQ73" s="17"/>
      <c r="FR73" s="17"/>
      <c r="FS73" s="17"/>
      <c r="FT73" s="17"/>
      <c r="FU73" s="17"/>
      <c r="FV73" s="17"/>
      <c r="FW73" s="17"/>
      <c r="FX73" s="17"/>
      <c r="FY73" s="17"/>
    </row>
    <row r="74" spans="1:181" s="3" customFormat="1" ht="16" customHeight="1" x14ac:dyDescent="0.2">
      <c r="A74" s="17"/>
      <c r="B74" s="17"/>
      <c r="C74" s="17"/>
      <c r="D74" s="19"/>
      <c r="E74" s="19"/>
      <c r="F74" s="17"/>
      <c r="G74" s="37"/>
      <c r="H74" s="17"/>
      <c r="I74" s="17"/>
      <c r="J74" s="17"/>
      <c r="K74" s="17"/>
      <c r="L74" s="17"/>
      <c r="M74" s="19"/>
      <c r="N74" s="19"/>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17"/>
      <c r="DJ74" s="17"/>
      <c r="DK74" s="17"/>
      <c r="DL74" s="17"/>
      <c r="DM74" s="17"/>
      <c r="DN74" s="17"/>
      <c r="DO74" s="17"/>
      <c r="DP74" s="17"/>
      <c r="DQ74" s="17"/>
      <c r="DR74" s="17"/>
      <c r="DS74" s="17"/>
      <c r="DT74" s="17"/>
      <c r="DU74" s="17"/>
      <c r="DV74" s="17"/>
      <c r="DW74" s="17"/>
      <c r="DX74" s="17"/>
      <c r="DY74" s="17"/>
      <c r="DZ74" s="17"/>
      <c r="EA74" s="17"/>
      <c r="EB74" s="17"/>
      <c r="EC74" s="17"/>
      <c r="ED74" s="17"/>
      <c r="EE74" s="17"/>
      <c r="EF74" s="17"/>
      <c r="EG74" s="17"/>
      <c r="EH74" s="17"/>
      <c r="EI74" s="17"/>
      <c r="EJ74" s="17"/>
      <c r="EK74" s="17"/>
      <c r="EL74" s="17"/>
      <c r="EM74" s="17"/>
      <c r="EN74" s="17"/>
      <c r="EO74" s="17"/>
      <c r="EP74" s="17"/>
      <c r="EQ74" s="17"/>
      <c r="ER74" s="17"/>
      <c r="ES74" s="17"/>
      <c r="ET74" s="17"/>
      <c r="EU74" s="17"/>
      <c r="EV74" s="17"/>
      <c r="EW74" s="17"/>
      <c r="EX74" s="17"/>
      <c r="EY74" s="17"/>
      <c r="EZ74" s="17"/>
      <c r="FA74" s="17"/>
      <c r="FB74" s="17"/>
      <c r="FC74" s="17"/>
      <c r="FD74" s="17"/>
      <c r="FE74" s="17"/>
      <c r="FF74" s="17"/>
      <c r="FG74" s="17"/>
      <c r="FH74" s="17"/>
      <c r="FI74" s="17"/>
      <c r="FJ74" s="17"/>
      <c r="FK74" s="17"/>
      <c r="FL74" s="17"/>
      <c r="FM74" s="17"/>
      <c r="FN74" s="17"/>
      <c r="FO74" s="17"/>
      <c r="FP74" s="17"/>
      <c r="FQ74" s="17"/>
      <c r="FR74" s="17"/>
      <c r="FS74" s="17"/>
      <c r="FT74" s="17"/>
      <c r="FU74" s="17"/>
      <c r="FV74" s="17"/>
      <c r="FW74" s="17"/>
      <c r="FX74" s="17"/>
      <c r="FY74" s="17"/>
    </row>
    <row r="75" spans="1:181" s="3" customFormat="1" ht="16" customHeight="1" x14ac:dyDescent="0.2">
      <c r="A75" s="17"/>
      <c r="B75" s="17"/>
      <c r="C75" s="17"/>
      <c r="D75" s="19"/>
      <c r="E75" s="19"/>
      <c r="F75" s="17"/>
      <c r="G75" s="37"/>
      <c r="H75" s="17"/>
      <c r="I75" s="17"/>
      <c r="J75" s="17"/>
      <c r="K75" s="17"/>
      <c r="L75" s="17"/>
      <c r="M75" s="19"/>
      <c r="N75" s="19"/>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c r="FB75" s="17"/>
      <c r="FC75" s="17"/>
      <c r="FD75" s="17"/>
      <c r="FE75" s="17"/>
      <c r="FF75" s="17"/>
      <c r="FG75" s="17"/>
      <c r="FH75" s="17"/>
      <c r="FI75" s="17"/>
      <c r="FJ75" s="17"/>
      <c r="FK75" s="17"/>
      <c r="FL75" s="17"/>
      <c r="FM75" s="17"/>
      <c r="FN75" s="17"/>
      <c r="FO75" s="17"/>
      <c r="FP75" s="17"/>
      <c r="FQ75" s="17"/>
      <c r="FR75" s="17"/>
      <c r="FS75" s="17"/>
      <c r="FT75" s="17"/>
      <c r="FU75" s="17"/>
      <c r="FV75" s="17"/>
      <c r="FW75" s="17"/>
      <c r="FX75" s="17"/>
      <c r="FY75" s="17"/>
    </row>
    <row r="76" spans="1:181" s="3" customFormat="1" ht="16" customHeight="1" x14ac:dyDescent="0.2">
      <c r="A76" s="17"/>
      <c r="B76" s="17"/>
      <c r="C76" s="17"/>
      <c r="D76" s="19"/>
      <c r="E76" s="19"/>
      <c r="F76" s="17"/>
      <c r="G76" s="37"/>
      <c r="H76" s="17"/>
      <c r="I76" s="17"/>
      <c r="J76" s="17"/>
      <c r="K76" s="17"/>
      <c r="L76" s="17"/>
      <c r="M76" s="19"/>
      <c r="N76" s="19"/>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c r="FB76" s="17"/>
      <c r="FC76" s="17"/>
      <c r="FD76" s="17"/>
      <c r="FE76" s="17"/>
      <c r="FF76" s="17"/>
      <c r="FG76" s="17"/>
      <c r="FH76" s="17"/>
      <c r="FI76" s="17"/>
      <c r="FJ76" s="17"/>
      <c r="FK76" s="17"/>
      <c r="FL76" s="17"/>
      <c r="FM76" s="17"/>
      <c r="FN76" s="17"/>
      <c r="FO76" s="17"/>
      <c r="FP76" s="17"/>
      <c r="FQ76" s="17"/>
      <c r="FR76" s="17"/>
      <c r="FS76" s="17"/>
      <c r="FT76" s="17"/>
      <c r="FU76" s="17"/>
      <c r="FV76" s="17"/>
      <c r="FW76" s="17"/>
      <c r="FX76" s="17"/>
      <c r="FY76" s="17"/>
    </row>
    <row r="77" spans="1:181" s="3" customFormat="1" ht="16" customHeight="1" x14ac:dyDescent="0.2">
      <c r="A77" s="17"/>
      <c r="B77" s="17"/>
      <c r="C77" s="17"/>
      <c r="D77" s="19"/>
      <c r="E77" s="19"/>
      <c r="F77" s="17"/>
      <c r="G77" s="37"/>
      <c r="H77" s="17"/>
      <c r="I77" s="17"/>
      <c r="J77" s="17"/>
      <c r="K77" s="17"/>
      <c r="L77" s="17"/>
      <c r="M77" s="19"/>
      <c r="N77" s="19"/>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c r="FB77" s="17"/>
      <c r="FC77" s="17"/>
      <c r="FD77" s="17"/>
      <c r="FE77" s="17"/>
      <c r="FF77" s="17"/>
      <c r="FG77" s="17"/>
      <c r="FH77" s="17"/>
      <c r="FI77" s="17"/>
      <c r="FJ77" s="17"/>
      <c r="FK77" s="17"/>
      <c r="FL77" s="17"/>
      <c r="FM77" s="17"/>
      <c r="FN77" s="17"/>
      <c r="FO77" s="17"/>
      <c r="FP77" s="17"/>
      <c r="FQ77" s="17"/>
      <c r="FR77" s="17"/>
      <c r="FS77" s="17"/>
      <c r="FT77" s="17"/>
      <c r="FU77" s="17"/>
      <c r="FV77" s="17"/>
      <c r="FW77" s="17"/>
      <c r="FX77" s="17"/>
      <c r="FY77" s="17"/>
    </row>
    <row r="78" spans="1:181" s="3" customFormat="1" ht="16" customHeight="1" x14ac:dyDescent="0.2">
      <c r="A78" s="17"/>
      <c r="B78" s="17"/>
      <c r="C78" s="17"/>
      <c r="D78" s="19"/>
      <c r="E78" s="19"/>
      <c r="F78" s="17"/>
      <c r="G78" s="37"/>
      <c r="H78" s="17"/>
      <c r="I78" s="17"/>
      <c r="J78" s="17"/>
      <c r="K78" s="17"/>
      <c r="L78" s="17"/>
      <c r="M78" s="19"/>
      <c r="N78" s="19"/>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c r="EZ78" s="17"/>
      <c r="FA78" s="17"/>
      <c r="FB78" s="17"/>
      <c r="FC78" s="17"/>
      <c r="FD78" s="17"/>
      <c r="FE78" s="17"/>
      <c r="FF78" s="17"/>
      <c r="FG78" s="17"/>
      <c r="FH78" s="17"/>
      <c r="FI78" s="17"/>
      <c r="FJ78" s="17"/>
      <c r="FK78" s="17"/>
      <c r="FL78" s="17"/>
      <c r="FM78" s="17"/>
      <c r="FN78" s="17"/>
      <c r="FO78" s="17"/>
      <c r="FP78" s="17"/>
      <c r="FQ78" s="17"/>
      <c r="FR78" s="17"/>
      <c r="FS78" s="17"/>
      <c r="FT78" s="17"/>
      <c r="FU78" s="17"/>
      <c r="FV78" s="17"/>
      <c r="FW78" s="17"/>
      <c r="FX78" s="17"/>
      <c r="FY78" s="17"/>
    </row>
    <row r="79" spans="1:181" s="3" customFormat="1" ht="16" customHeight="1" x14ac:dyDescent="0.2">
      <c r="A79" s="17"/>
      <c r="B79" s="17"/>
      <c r="C79" s="17"/>
      <c r="D79" s="19"/>
      <c r="E79" s="19"/>
      <c r="F79" s="17"/>
      <c r="G79" s="37"/>
      <c r="H79" s="17"/>
      <c r="I79" s="17"/>
      <c r="J79" s="17"/>
      <c r="K79" s="17"/>
      <c r="L79" s="17"/>
      <c r="M79" s="19"/>
      <c r="N79" s="19"/>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c r="FB79" s="17"/>
      <c r="FC79" s="17"/>
      <c r="FD79" s="17"/>
      <c r="FE79" s="17"/>
      <c r="FF79" s="17"/>
      <c r="FG79" s="17"/>
      <c r="FH79" s="17"/>
      <c r="FI79" s="17"/>
      <c r="FJ79" s="17"/>
      <c r="FK79" s="17"/>
      <c r="FL79" s="17"/>
      <c r="FM79" s="17"/>
      <c r="FN79" s="17"/>
      <c r="FO79" s="17"/>
      <c r="FP79" s="17"/>
      <c r="FQ79" s="17"/>
      <c r="FR79" s="17"/>
      <c r="FS79" s="17"/>
      <c r="FT79" s="17"/>
      <c r="FU79" s="17"/>
      <c r="FV79" s="17"/>
      <c r="FW79" s="17"/>
      <c r="FX79" s="17"/>
      <c r="FY79" s="17"/>
    </row>
    <row r="80" spans="1:181" s="3" customFormat="1" ht="16" customHeight="1" x14ac:dyDescent="0.2">
      <c r="A80" s="17"/>
      <c r="B80" s="17"/>
      <c r="C80" s="17"/>
      <c r="D80" s="19"/>
      <c r="E80" s="19"/>
      <c r="F80" s="17"/>
      <c r="G80" s="37"/>
      <c r="H80" s="17"/>
      <c r="I80" s="17"/>
      <c r="J80" s="17"/>
      <c r="K80" s="17"/>
      <c r="L80" s="17"/>
      <c r="M80" s="19"/>
      <c r="N80" s="19"/>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c r="EZ80" s="17"/>
      <c r="FA80" s="17"/>
      <c r="FB80" s="17"/>
      <c r="FC80" s="17"/>
      <c r="FD80" s="17"/>
      <c r="FE80" s="17"/>
      <c r="FF80" s="17"/>
      <c r="FG80" s="17"/>
      <c r="FH80" s="17"/>
      <c r="FI80" s="17"/>
      <c r="FJ80" s="17"/>
      <c r="FK80" s="17"/>
      <c r="FL80" s="17"/>
      <c r="FM80" s="17"/>
      <c r="FN80" s="17"/>
      <c r="FO80" s="17"/>
      <c r="FP80" s="17"/>
      <c r="FQ80" s="17"/>
      <c r="FR80" s="17"/>
      <c r="FS80" s="17"/>
      <c r="FT80" s="17"/>
      <c r="FU80" s="17"/>
      <c r="FV80" s="17"/>
      <c r="FW80" s="17"/>
      <c r="FX80" s="17"/>
      <c r="FY80" s="17"/>
    </row>
    <row r="81" spans="1:181" s="3" customFormat="1" ht="16" customHeight="1" x14ac:dyDescent="0.2">
      <c r="A81" s="17"/>
      <c r="B81" s="17"/>
      <c r="C81" s="17"/>
      <c r="D81" s="19"/>
      <c r="E81" s="19"/>
      <c r="F81" s="17"/>
      <c r="G81" s="37"/>
      <c r="H81" s="17"/>
      <c r="I81" s="17"/>
      <c r="J81" s="17"/>
      <c r="K81" s="17"/>
      <c r="L81" s="17"/>
      <c r="M81" s="19"/>
      <c r="N81" s="19"/>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c r="FB81" s="17"/>
      <c r="FC81" s="17"/>
      <c r="FD81" s="17"/>
      <c r="FE81" s="17"/>
      <c r="FF81" s="17"/>
      <c r="FG81" s="17"/>
      <c r="FH81" s="17"/>
      <c r="FI81" s="17"/>
      <c r="FJ81" s="17"/>
      <c r="FK81" s="17"/>
      <c r="FL81" s="17"/>
      <c r="FM81" s="17"/>
      <c r="FN81" s="17"/>
      <c r="FO81" s="17"/>
      <c r="FP81" s="17"/>
      <c r="FQ81" s="17"/>
      <c r="FR81" s="17"/>
      <c r="FS81" s="17"/>
      <c r="FT81" s="17"/>
      <c r="FU81" s="17"/>
      <c r="FV81" s="17"/>
      <c r="FW81" s="17"/>
      <c r="FX81" s="17"/>
      <c r="FY81" s="17"/>
    </row>
    <row r="82" spans="1:181" s="3" customFormat="1" ht="16" customHeight="1" x14ac:dyDescent="0.2">
      <c r="A82" s="17"/>
      <c r="B82" s="17"/>
      <c r="C82" s="17"/>
      <c r="D82" s="19"/>
      <c r="E82" s="19"/>
      <c r="F82" s="17"/>
      <c r="G82" s="37"/>
      <c r="H82" s="17"/>
      <c r="I82" s="17"/>
      <c r="J82" s="17"/>
      <c r="K82" s="17"/>
      <c r="L82" s="17"/>
      <c r="M82" s="19"/>
      <c r="N82" s="19"/>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row>
    <row r="83" spans="1:181" s="3" customFormat="1" ht="16" customHeight="1" x14ac:dyDescent="0.2">
      <c r="A83" s="17"/>
      <c r="B83" s="17"/>
      <c r="C83" s="17"/>
      <c r="D83" s="19"/>
      <c r="E83" s="19"/>
      <c r="F83" s="17"/>
      <c r="G83" s="37"/>
      <c r="H83" s="17"/>
      <c r="I83" s="17"/>
      <c r="J83" s="17"/>
      <c r="K83" s="17"/>
      <c r="L83" s="17"/>
      <c r="M83" s="19"/>
      <c r="N83" s="19"/>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c r="EU83" s="17"/>
      <c r="EV83" s="17"/>
      <c r="EW83" s="17"/>
      <c r="EX83" s="17"/>
      <c r="EY83" s="17"/>
      <c r="EZ83" s="17"/>
      <c r="FA83" s="17"/>
      <c r="FB83" s="17"/>
      <c r="FC83" s="17"/>
      <c r="FD83" s="17"/>
      <c r="FE83" s="17"/>
      <c r="FF83" s="17"/>
      <c r="FG83" s="17"/>
      <c r="FH83" s="17"/>
      <c r="FI83" s="17"/>
      <c r="FJ83" s="17"/>
      <c r="FK83" s="17"/>
      <c r="FL83" s="17"/>
      <c r="FM83" s="17"/>
      <c r="FN83" s="17"/>
      <c r="FO83" s="17"/>
      <c r="FP83" s="17"/>
      <c r="FQ83" s="17"/>
      <c r="FR83" s="17"/>
      <c r="FS83" s="17"/>
      <c r="FT83" s="17"/>
      <c r="FU83" s="17"/>
      <c r="FV83" s="17"/>
      <c r="FW83" s="17"/>
      <c r="FX83" s="17"/>
      <c r="FY83" s="17"/>
    </row>
    <row r="84" spans="1:181" s="3" customFormat="1" ht="16" customHeight="1" x14ac:dyDescent="0.2">
      <c r="A84" s="17"/>
      <c r="B84" s="17"/>
      <c r="C84" s="17"/>
      <c r="D84" s="19"/>
      <c r="E84" s="19"/>
      <c r="F84" s="17"/>
      <c r="G84" s="37"/>
      <c r="H84" s="17"/>
      <c r="I84" s="17"/>
      <c r="J84" s="17"/>
      <c r="K84" s="17"/>
      <c r="L84" s="17"/>
      <c r="M84" s="19"/>
      <c r="N84" s="19"/>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row>
    <row r="85" spans="1:181" s="3" customFormat="1" ht="16" customHeight="1" x14ac:dyDescent="0.2">
      <c r="A85" s="17"/>
      <c r="B85" s="17"/>
      <c r="C85" s="17"/>
      <c r="D85" s="19"/>
      <c r="E85" s="19"/>
      <c r="F85" s="17"/>
      <c r="G85" s="37"/>
      <c r="H85" s="17"/>
      <c r="I85" s="17"/>
      <c r="J85" s="17"/>
      <c r="K85" s="17"/>
      <c r="L85" s="17"/>
      <c r="M85" s="19"/>
      <c r="N85" s="19"/>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c r="EZ85" s="17"/>
      <c r="FA85" s="17"/>
      <c r="FB85" s="17"/>
      <c r="FC85" s="17"/>
      <c r="FD85" s="17"/>
      <c r="FE85" s="17"/>
      <c r="FF85" s="17"/>
      <c r="FG85" s="17"/>
      <c r="FH85" s="17"/>
      <c r="FI85" s="17"/>
      <c r="FJ85" s="17"/>
      <c r="FK85" s="17"/>
      <c r="FL85" s="17"/>
      <c r="FM85" s="17"/>
      <c r="FN85" s="17"/>
      <c r="FO85" s="17"/>
      <c r="FP85" s="17"/>
      <c r="FQ85" s="17"/>
      <c r="FR85" s="17"/>
      <c r="FS85" s="17"/>
      <c r="FT85" s="17"/>
      <c r="FU85" s="17"/>
      <c r="FV85" s="17"/>
      <c r="FW85" s="17"/>
      <c r="FX85" s="17"/>
      <c r="FY85" s="17"/>
    </row>
    <row r="86" spans="1:181" s="3" customFormat="1" ht="16" customHeight="1" x14ac:dyDescent="0.2">
      <c r="A86" s="17"/>
      <c r="B86" s="17"/>
      <c r="C86" s="17"/>
      <c r="D86" s="19"/>
      <c r="E86" s="19"/>
      <c r="F86" s="17"/>
      <c r="G86" s="37"/>
      <c r="H86" s="17"/>
      <c r="I86" s="17"/>
      <c r="J86" s="17"/>
      <c r="K86" s="17"/>
      <c r="L86" s="17"/>
      <c r="M86" s="19"/>
      <c r="N86" s="19"/>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c r="EC86" s="17"/>
      <c r="ED86" s="17"/>
      <c r="EE86" s="17"/>
      <c r="EF86" s="17"/>
      <c r="EG86" s="17"/>
      <c r="EH86" s="17"/>
      <c r="EI86" s="17"/>
      <c r="EJ86" s="17"/>
      <c r="EK86" s="17"/>
      <c r="EL86" s="17"/>
      <c r="EM86" s="17"/>
      <c r="EN86" s="17"/>
      <c r="EO86" s="17"/>
      <c r="EP86" s="17"/>
      <c r="EQ86" s="17"/>
      <c r="ER86" s="17"/>
      <c r="ES86" s="17"/>
      <c r="ET86" s="17"/>
      <c r="EU86" s="17"/>
      <c r="EV86" s="17"/>
      <c r="EW86" s="17"/>
      <c r="EX86" s="17"/>
      <c r="EY86" s="17"/>
      <c r="EZ86" s="17"/>
      <c r="FA86" s="17"/>
      <c r="FB86" s="17"/>
      <c r="FC86" s="17"/>
      <c r="FD86" s="17"/>
      <c r="FE86" s="17"/>
      <c r="FF86" s="17"/>
      <c r="FG86" s="17"/>
      <c r="FH86" s="17"/>
      <c r="FI86" s="17"/>
      <c r="FJ86" s="17"/>
      <c r="FK86" s="17"/>
      <c r="FL86" s="17"/>
      <c r="FM86" s="17"/>
      <c r="FN86" s="17"/>
      <c r="FO86" s="17"/>
      <c r="FP86" s="17"/>
      <c r="FQ86" s="17"/>
      <c r="FR86" s="17"/>
      <c r="FS86" s="17"/>
      <c r="FT86" s="17"/>
      <c r="FU86" s="17"/>
      <c r="FV86" s="17"/>
      <c r="FW86" s="17"/>
      <c r="FX86" s="17"/>
      <c r="FY86" s="17"/>
    </row>
    <row r="87" spans="1:181" s="3" customFormat="1" ht="16" customHeight="1" x14ac:dyDescent="0.2">
      <c r="A87" s="17"/>
      <c r="B87" s="17"/>
      <c r="C87" s="17"/>
      <c r="D87" s="19"/>
      <c r="E87" s="19"/>
      <c r="F87" s="17"/>
      <c r="G87" s="37"/>
      <c r="H87" s="17"/>
      <c r="I87" s="17"/>
      <c r="J87" s="17"/>
      <c r="K87" s="17"/>
      <c r="L87" s="17"/>
      <c r="M87" s="19"/>
      <c r="N87" s="19"/>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17"/>
      <c r="DJ87" s="17"/>
      <c r="DK87" s="17"/>
      <c r="DL87" s="17"/>
      <c r="DM87" s="17"/>
      <c r="DN87" s="17"/>
      <c r="DO87" s="17"/>
      <c r="DP87" s="17"/>
      <c r="DQ87" s="17"/>
      <c r="DR87" s="17"/>
      <c r="DS87" s="17"/>
      <c r="DT87" s="17"/>
      <c r="DU87" s="17"/>
      <c r="DV87" s="17"/>
      <c r="DW87" s="17"/>
      <c r="DX87" s="17"/>
      <c r="DY87" s="17"/>
      <c r="DZ87" s="17"/>
      <c r="EA87" s="17"/>
      <c r="EB87" s="17"/>
      <c r="EC87" s="17"/>
      <c r="ED87" s="17"/>
      <c r="EE87" s="17"/>
      <c r="EF87" s="17"/>
      <c r="EG87" s="17"/>
      <c r="EH87" s="17"/>
      <c r="EI87" s="17"/>
      <c r="EJ87" s="17"/>
      <c r="EK87" s="17"/>
      <c r="EL87" s="17"/>
      <c r="EM87" s="17"/>
      <c r="EN87" s="17"/>
      <c r="EO87" s="17"/>
      <c r="EP87" s="17"/>
      <c r="EQ87" s="17"/>
      <c r="ER87" s="17"/>
      <c r="ES87" s="17"/>
      <c r="ET87" s="17"/>
      <c r="EU87" s="17"/>
      <c r="EV87" s="17"/>
      <c r="EW87" s="17"/>
      <c r="EX87" s="17"/>
      <c r="EY87" s="17"/>
      <c r="EZ87" s="17"/>
      <c r="FA87" s="17"/>
      <c r="FB87" s="17"/>
      <c r="FC87" s="17"/>
      <c r="FD87" s="17"/>
      <c r="FE87" s="17"/>
      <c r="FF87" s="17"/>
      <c r="FG87" s="17"/>
      <c r="FH87" s="17"/>
      <c r="FI87" s="17"/>
      <c r="FJ87" s="17"/>
      <c r="FK87" s="17"/>
      <c r="FL87" s="17"/>
      <c r="FM87" s="17"/>
      <c r="FN87" s="17"/>
      <c r="FO87" s="17"/>
      <c r="FP87" s="17"/>
      <c r="FQ87" s="17"/>
      <c r="FR87" s="17"/>
      <c r="FS87" s="17"/>
      <c r="FT87" s="17"/>
      <c r="FU87" s="17"/>
      <c r="FV87" s="17"/>
      <c r="FW87" s="17"/>
      <c r="FX87" s="17"/>
      <c r="FY87" s="17"/>
    </row>
    <row r="88" spans="1:181" s="3" customFormat="1" ht="16" customHeight="1" x14ac:dyDescent="0.2">
      <c r="A88" s="17"/>
      <c r="B88" s="17"/>
      <c r="C88" s="17"/>
      <c r="D88" s="19"/>
      <c r="E88" s="19"/>
      <c r="F88" s="17"/>
      <c r="G88" s="37"/>
      <c r="H88" s="17"/>
      <c r="I88" s="17"/>
      <c r="J88" s="17"/>
      <c r="K88" s="17"/>
      <c r="L88" s="17"/>
      <c r="M88" s="19"/>
      <c r="N88" s="19"/>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c r="EU88" s="17"/>
      <c r="EV88" s="17"/>
      <c r="EW88" s="17"/>
      <c r="EX88" s="17"/>
      <c r="EY88" s="17"/>
      <c r="EZ88" s="17"/>
      <c r="FA88" s="17"/>
      <c r="FB88" s="17"/>
      <c r="FC88" s="17"/>
      <c r="FD88" s="17"/>
      <c r="FE88" s="17"/>
      <c r="FF88" s="17"/>
      <c r="FG88" s="17"/>
      <c r="FH88" s="17"/>
      <c r="FI88" s="17"/>
      <c r="FJ88" s="17"/>
      <c r="FK88" s="17"/>
      <c r="FL88" s="17"/>
      <c r="FM88" s="17"/>
      <c r="FN88" s="17"/>
      <c r="FO88" s="17"/>
      <c r="FP88" s="17"/>
      <c r="FQ88" s="17"/>
      <c r="FR88" s="17"/>
      <c r="FS88" s="17"/>
      <c r="FT88" s="17"/>
      <c r="FU88" s="17"/>
      <c r="FV88" s="17"/>
      <c r="FW88" s="17"/>
      <c r="FX88" s="17"/>
      <c r="FY88" s="17"/>
    </row>
    <row r="89" spans="1:181" s="3" customFormat="1" ht="16" customHeight="1" x14ac:dyDescent="0.2">
      <c r="A89" s="17"/>
      <c r="B89" s="17"/>
      <c r="C89" s="17"/>
      <c r="D89" s="19"/>
      <c r="E89" s="19"/>
      <c r="F89" s="17"/>
      <c r="G89" s="37"/>
      <c r="H89" s="17"/>
      <c r="I89" s="17"/>
      <c r="J89" s="17"/>
      <c r="K89" s="17"/>
      <c r="L89" s="17"/>
      <c r="M89" s="19"/>
      <c r="N89" s="19"/>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17"/>
      <c r="DS89" s="17"/>
      <c r="DT89" s="17"/>
      <c r="DU89" s="17"/>
      <c r="DV89" s="17"/>
      <c r="DW89" s="17"/>
      <c r="DX89" s="17"/>
      <c r="DY89" s="17"/>
      <c r="DZ89" s="17"/>
      <c r="EA89" s="17"/>
      <c r="EB89" s="17"/>
      <c r="EC89" s="17"/>
      <c r="ED89" s="17"/>
      <c r="EE89" s="17"/>
      <c r="EF89" s="17"/>
      <c r="EG89" s="17"/>
      <c r="EH89" s="17"/>
      <c r="EI89" s="17"/>
      <c r="EJ89" s="17"/>
      <c r="EK89" s="17"/>
      <c r="EL89" s="17"/>
      <c r="EM89" s="17"/>
      <c r="EN89" s="17"/>
      <c r="EO89" s="17"/>
      <c r="EP89" s="17"/>
      <c r="EQ89" s="17"/>
      <c r="ER89" s="17"/>
      <c r="ES89" s="17"/>
      <c r="ET89" s="17"/>
      <c r="EU89" s="17"/>
      <c r="EV89" s="17"/>
      <c r="EW89" s="17"/>
      <c r="EX89" s="17"/>
      <c r="EY89" s="17"/>
      <c r="EZ89" s="17"/>
      <c r="FA89" s="17"/>
      <c r="FB89" s="17"/>
      <c r="FC89" s="17"/>
      <c r="FD89" s="17"/>
      <c r="FE89" s="17"/>
      <c r="FF89" s="17"/>
      <c r="FG89" s="17"/>
      <c r="FH89" s="17"/>
      <c r="FI89" s="17"/>
      <c r="FJ89" s="17"/>
      <c r="FK89" s="17"/>
      <c r="FL89" s="17"/>
      <c r="FM89" s="17"/>
      <c r="FN89" s="17"/>
      <c r="FO89" s="17"/>
      <c r="FP89" s="17"/>
      <c r="FQ89" s="17"/>
      <c r="FR89" s="17"/>
      <c r="FS89" s="17"/>
      <c r="FT89" s="17"/>
      <c r="FU89" s="17"/>
      <c r="FV89" s="17"/>
      <c r="FW89" s="17"/>
      <c r="FX89" s="17"/>
      <c r="FY89" s="17"/>
    </row>
    <row r="90" spans="1:181" s="3" customFormat="1" ht="16" customHeight="1" x14ac:dyDescent="0.2">
      <c r="A90" s="17"/>
      <c r="B90" s="17"/>
      <c r="C90" s="17"/>
      <c r="D90" s="19"/>
      <c r="E90" s="19"/>
      <c r="F90" s="17"/>
      <c r="G90" s="37"/>
      <c r="H90" s="17"/>
      <c r="I90" s="17"/>
      <c r="J90" s="17"/>
      <c r="K90" s="17"/>
      <c r="L90" s="17"/>
      <c r="M90" s="19"/>
      <c r="N90" s="19"/>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17"/>
      <c r="DJ90" s="17"/>
      <c r="DK90" s="17"/>
      <c r="DL90" s="17"/>
      <c r="DM90" s="17"/>
      <c r="DN90" s="17"/>
      <c r="DO90" s="17"/>
      <c r="DP90" s="17"/>
      <c r="DQ90" s="17"/>
      <c r="DR90" s="17"/>
      <c r="DS90" s="17"/>
      <c r="DT90" s="17"/>
      <c r="DU90" s="17"/>
      <c r="DV90" s="17"/>
      <c r="DW90" s="17"/>
      <c r="DX90" s="17"/>
      <c r="DY90" s="17"/>
      <c r="DZ90" s="17"/>
      <c r="EA90" s="17"/>
      <c r="EB90" s="17"/>
      <c r="EC90" s="17"/>
      <c r="ED90" s="17"/>
      <c r="EE90" s="17"/>
      <c r="EF90" s="17"/>
      <c r="EG90" s="17"/>
      <c r="EH90" s="17"/>
      <c r="EI90" s="17"/>
      <c r="EJ90" s="17"/>
      <c r="EK90" s="17"/>
      <c r="EL90" s="17"/>
      <c r="EM90" s="17"/>
      <c r="EN90" s="17"/>
      <c r="EO90" s="17"/>
      <c r="EP90" s="17"/>
      <c r="EQ90" s="17"/>
      <c r="ER90" s="17"/>
      <c r="ES90" s="17"/>
      <c r="ET90" s="17"/>
      <c r="EU90" s="17"/>
      <c r="EV90" s="17"/>
      <c r="EW90" s="17"/>
      <c r="EX90" s="17"/>
      <c r="EY90" s="17"/>
      <c r="EZ90" s="17"/>
      <c r="FA90" s="17"/>
      <c r="FB90" s="17"/>
      <c r="FC90" s="17"/>
      <c r="FD90" s="17"/>
      <c r="FE90" s="17"/>
      <c r="FF90" s="17"/>
      <c r="FG90" s="17"/>
      <c r="FH90" s="17"/>
      <c r="FI90" s="17"/>
      <c r="FJ90" s="17"/>
      <c r="FK90" s="17"/>
      <c r="FL90" s="17"/>
      <c r="FM90" s="17"/>
      <c r="FN90" s="17"/>
      <c r="FO90" s="17"/>
      <c r="FP90" s="17"/>
      <c r="FQ90" s="17"/>
      <c r="FR90" s="17"/>
      <c r="FS90" s="17"/>
      <c r="FT90" s="17"/>
      <c r="FU90" s="17"/>
      <c r="FV90" s="17"/>
      <c r="FW90" s="17"/>
      <c r="FX90" s="17"/>
      <c r="FY90" s="17"/>
    </row>
    <row r="91" spans="1:181" s="3" customFormat="1" ht="16" customHeight="1" x14ac:dyDescent="0.2">
      <c r="A91" s="17"/>
      <c r="B91" s="17"/>
      <c r="C91" s="17"/>
      <c r="D91" s="19"/>
      <c r="E91" s="19"/>
      <c r="F91" s="17"/>
      <c r="G91" s="37"/>
      <c r="H91" s="17"/>
      <c r="I91" s="17"/>
      <c r="J91" s="17"/>
      <c r="K91" s="17"/>
      <c r="L91" s="17"/>
      <c r="M91" s="19"/>
      <c r="N91" s="19"/>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17"/>
      <c r="DI91" s="17"/>
      <c r="DJ91" s="17"/>
      <c r="DK91" s="17"/>
      <c r="DL91" s="17"/>
      <c r="DM91" s="17"/>
      <c r="DN91" s="17"/>
      <c r="DO91" s="17"/>
      <c r="DP91" s="17"/>
      <c r="DQ91" s="17"/>
      <c r="DR91" s="17"/>
      <c r="DS91" s="17"/>
      <c r="DT91" s="17"/>
      <c r="DU91" s="17"/>
      <c r="DV91" s="17"/>
      <c r="DW91" s="17"/>
      <c r="DX91" s="17"/>
      <c r="DY91" s="17"/>
      <c r="DZ91" s="17"/>
      <c r="EA91" s="17"/>
      <c r="EB91" s="17"/>
      <c r="EC91" s="17"/>
      <c r="ED91" s="17"/>
      <c r="EE91" s="17"/>
      <c r="EF91" s="17"/>
      <c r="EG91" s="17"/>
      <c r="EH91" s="17"/>
      <c r="EI91" s="17"/>
      <c r="EJ91" s="17"/>
      <c r="EK91" s="17"/>
      <c r="EL91" s="17"/>
      <c r="EM91" s="17"/>
      <c r="EN91" s="17"/>
      <c r="EO91" s="17"/>
      <c r="EP91" s="17"/>
      <c r="EQ91" s="17"/>
      <c r="ER91" s="17"/>
      <c r="ES91" s="17"/>
      <c r="ET91" s="17"/>
      <c r="EU91" s="17"/>
      <c r="EV91" s="17"/>
      <c r="EW91" s="17"/>
      <c r="EX91" s="17"/>
      <c r="EY91" s="17"/>
      <c r="EZ91" s="17"/>
      <c r="FA91" s="17"/>
      <c r="FB91" s="17"/>
      <c r="FC91" s="17"/>
      <c r="FD91" s="17"/>
      <c r="FE91" s="17"/>
      <c r="FF91" s="17"/>
      <c r="FG91" s="17"/>
      <c r="FH91" s="17"/>
      <c r="FI91" s="17"/>
      <c r="FJ91" s="17"/>
      <c r="FK91" s="17"/>
      <c r="FL91" s="17"/>
      <c r="FM91" s="17"/>
      <c r="FN91" s="17"/>
      <c r="FO91" s="17"/>
      <c r="FP91" s="17"/>
      <c r="FQ91" s="17"/>
      <c r="FR91" s="17"/>
      <c r="FS91" s="17"/>
      <c r="FT91" s="17"/>
      <c r="FU91" s="17"/>
      <c r="FV91" s="17"/>
      <c r="FW91" s="17"/>
      <c r="FX91" s="17"/>
      <c r="FY91" s="17"/>
    </row>
    <row r="92" spans="1:181" s="3" customFormat="1" ht="16" customHeight="1" x14ac:dyDescent="0.2">
      <c r="A92" s="17"/>
      <c r="B92" s="17"/>
      <c r="C92" s="17"/>
      <c r="D92" s="19"/>
      <c r="E92" s="19"/>
      <c r="F92" s="17"/>
      <c r="G92" s="37"/>
      <c r="H92" s="17"/>
      <c r="I92" s="17"/>
      <c r="J92" s="17"/>
      <c r="K92" s="17"/>
      <c r="L92" s="17"/>
      <c r="M92" s="19"/>
      <c r="N92" s="19"/>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17"/>
      <c r="DS92" s="17"/>
      <c r="DT92" s="17"/>
      <c r="DU92" s="17"/>
      <c r="DV92" s="17"/>
      <c r="DW92" s="17"/>
      <c r="DX92" s="17"/>
      <c r="DY92" s="17"/>
      <c r="DZ92" s="17"/>
      <c r="EA92" s="17"/>
      <c r="EB92" s="17"/>
      <c r="EC92" s="17"/>
      <c r="ED92" s="17"/>
      <c r="EE92" s="17"/>
      <c r="EF92" s="17"/>
      <c r="EG92" s="17"/>
      <c r="EH92" s="17"/>
      <c r="EI92" s="17"/>
      <c r="EJ92" s="17"/>
      <c r="EK92" s="17"/>
      <c r="EL92" s="17"/>
      <c r="EM92" s="17"/>
      <c r="EN92" s="17"/>
      <c r="EO92" s="17"/>
      <c r="EP92" s="17"/>
      <c r="EQ92" s="17"/>
      <c r="ER92" s="17"/>
      <c r="ES92" s="17"/>
      <c r="ET92" s="17"/>
      <c r="EU92" s="17"/>
      <c r="EV92" s="17"/>
      <c r="EW92" s="17"/>
      <c r="EX92" s="17"/>
      <c r="EY92" s="17"/>
      <c r="EZ92" s="17"/>
      <c r="FA92" s="17"/>
      <c r="FB92" s="17"/>
      <c r="FC92" s="17"/>
      <c r="FD92" s="17"/>
      <c r="FE92" s="17"/>
      <c r="FF92" s="17"/>
      <c r="FG92" s="17"/>
      <c r="FH92" s="17"/>
      <c r="FI92" s="17"/>
      <c r="FJ92" s="17"/>
      <c r="FK92" s="17"/>
      <c r="FL92" s="17"/>
      <c r="FM92" s="17"/>
      <c r="FN92" s="17"/>
      <c r="FO92" s="17"/>
      <c r="FP92" s="17"/>
      <c r="FQ92" s="17"/>
      <c r="FR92" s="17"/>
      <c r="FS92" s="17"/>
      <c r="FT92" s="17"/>
      <c r="FU92" s="17"/>
      <c r="FV92" s="17"/>
      <c r="FW92" s="17"/>
      <c r="FX92" s="17"/>
      <c r="FY92" s="17"/>
    </row>
    <row r="93" spans="1:181" s="3" customFormat="1" ht="16" customHeight="1" x14ac:dyDescent="0.2">
      <c r="A93" s="17"/>
      <c r="B93" s="17"/>
      <c r="C93" s="17"/>
      <c r="D93" s="19"/>
      <c r="E93" s="19"/>
      <c r="F93" s="17"/>
      <c r="G93" s="37"/>
      <c r="H93" s="17"/>
      <c r="I93" s="17"/>
      <c r="J93" s="17"/>
      <c r="K93" s="17"/>
      <c r="L93" s="17"/>
      <c r="M93" s="19"/>
      <c r="N93" s="19"/>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7"/>
      <c r="EA93" s="17"/>
      <c r="EB93" s="17"/>
      <c r="EC93" s="17"/>
      <c r="ED93" s="17"/>
      <c r="EE93" s="17"/>
      <c r="EF93" s="17"/>
      <c r="EG93" s="17"/>
      <c r="EH93" s="17"/>
      <c r="EI93" s="17"/>
      <c r="EJ93" s="17"/>
      <c r="EK93" s="17"/>
      <c r="EL93" s="17"/>
      <c r="EM93" s="17"/>
      <c r="EN93" s="17"/>
      <c r="EO93" s="17"/>
      <c r="EP93" s="17"/>
      <c r="EQ93" s="17"/>
      <c r="ER93" s="17"/>
      <c r="ES93" s="17"/>
      <c r="ET93" s="17"/>
      <c r="EU93" s="17"/>
      <c r="EV93" s="17"/>
      <c r="EW93" s="17"/>
      <c r="EX93" s="17"/>
      <c r="EY93" s="17"/>
      <c r="EZ93" s="17"/>
      <c r="FA93" s="17"/>
      <c r="FB93" s="17"/>
      <c r="FC93" s="17"/>
      <c r="FD93" s="17"/>
      <c r="FE93" s="17"/>
      <c r="FF93" s="17"/>
      <c r="FG93" s="17"/>
      <c r="FH93" s="17"/>
      <c r="FI93" s="17"/>
      <c r="FJ93" s="17"/>
      <c r="FK93" s="17"/>
      <c r="FL93" s="17"/>
      <c r="FM93" s="17"/>
      <c r="FN93" s="17"/>
      <c r="FO93" s="17"/>
      <c r="FP93" s="17"/>
      <c r="FQ93" s="17"/>
      <c r="FR93" s="17"/>
      <c r="FS93" s="17"/>
      <c r="FT93" s="17"/>
      <c r="FU93" s="17"/>
      <c r="FV93" s="17"/>
      <c r="FW93" s="17"/>
      <c r="FX93" s="17"/>
      <c r="FY93" s="17"/>
    </row>
    <row r="94" spans="1:181" s="3" customFormat="1" ht="16" customHeight="1" x14ac:dyDescent="0.2">
      <c r="A94" s="17"/>
      <c r="B94" s="17"/>
      <c r="C94" s="17"/>
      <c r="D94" s="19"/>
      <c r="E94" s="19"/>
      <c r="F94" s="17"/>
      <c r="G94" s="37"/>
      <c r="H94" s="17"/>
      <c r="I94" s="17"/>
      <c r="J94" s="17"/>
      <c r="K94" s="17"/>
      <c r="L94" s="17"/>
      <c r="M94" s="19"/>
      <c r="N94" s="19"/>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c r="EZ94" s="17"/>
      <c r="FA94" s="17"/>
      <c r="FB94" s="17"/>
      <c r="FC94" s="17"/>
      <c r="FD94" s="17"/>
      <c r="FE94" s="17"/>
      <c r="FF94" s="17"/>
      <c r="FG94" s="17"/>
      <c r="FH94" s="17"/>
      <c r="FI94" s="17"/>
      <c r="FJ94" s="17"/>
      <c r="FK94" s="17"/>
      <c r="FL94" s="17"/>
      <c r="FM94" s="17"/>
      <c r="FN94" s="17"/>
      <c r="FO94" s="17"/>
      <c r="FP94" s="17"/>
      <c r="FQ94" s="17"/>
      <c r="FR94" s="17"/>
      <c r="FS94" s="17"/>
      <c r="FT94" s="17"/>
      <c r="FU94" s="17"/>
      <c r="FV94" s="17"/>
      <c r="FW94" s="17"/>
      <c r="FX94" s="17"/>
      <c r="FY94" s="17"/>
    </row>
    <row r="95" spans="1:181" s="3" customFormat="1" ht="16" customHeight="1" x14ac:dyDescent="0.2">
      <c r="A95" s="17"/>
      <c r="B95" s="17"/>
      <c r="C95" s="17"/>
      <c r="D95" s="19"/>
      <c r="E95" s="19"/>
      <c r="F95" s="17"/>
      <c r="G95" s="37"/>
      <c r="H95" s="17"/>
      <c r="I95" s="17"/>
      <c r="J95" s="17"/>
      <c r="K95" s="17"/>
      <c r="L95" s="17"/>
      <c r="M95" s="19"/>
      <c r="N95" s="19"/>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c r="EU95" s="17"/>
      <c r="EV95" s="17"/>
      <c r="EW95" s="17"/>
      <c r="EX95" s="17"/>
      <c r="EY95" s="17"/>
      <c r="EZ95" s="17"/>
      <c r="FA95" s="17"/>
      <c r="FB95" s="17"/>
      <c r="FC95" s="17"/>
      <c r="FD95" s="17"/>
      <c r="FE95" s="17"/>
      <c r="FF95" s="17"/>
      <c r="FG95" s="17"/>
      <c r="FH95" s="17"/>
      <c r="FI95" s="17"/>
      <c r="FJ95" s="17"/>
      <c r="FK95" s="17"/>
      <c r="FL95" s="17"/>
      <c r="FM95" s="17"/>
      <c r="FN95" s="17"/>
      <c r="FO95" s="17"/>
      <c r="FP95" s="17"/>
      <c r="FQ95" s="17"/>
      <c r="FR95" s="17"/>
      <c r="FS95" s="17"/>
      <c r="FT95" s="17"/>
      <c r="FU95" s="17"/>
      <c r="FV95" s="17"/>
      <c r="FW95" s="17"/>
      <c r="FX95" s="17"/>
      <c r="FY95" s="17"/>
    </row>
    <row r="96" spans="1:181" s="3" customFormat="1" ht="16" customHeight="1" x14ac:dyDescent="0.2">
      <c r="A96" s="17"/>
      <c r="B96" s="17"/>
      <c r="C96" s="17"/>
      <c r="D96" s="19"/>
      <c r="E96" s="19"/>
      <c r="F96" s="17"/>
      <c r="G96" s="37"/>
      <c r="H96" s="17"/>
      <c r="I96" s="17"/>
      <c r="J96" s="17"/>
      <c r="K96" s="17"/>
      <c r="L96" s="17"/>
      <c r="M96" s="19"/>
      <c r="N96" s="19"/>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c r="EV96" s="17"/>
      <c r="EW96" s="17"/>
      <c r="EX96" s="17"/>
      <c r="EY96" s="17"/>
      <c r="EZ96" s="17"/>
      <c r="FA96" s="17"/>
      <c r="FB96" s="17"/>
      <c r="FC96" s="17"/>
      <c r="FD96" s="17"/>
      <c r="FE96" s="17"/>
      <c r="FF96" s="17"/>
      <c r="FG96" s="17"/>
      <c r="FH96" s="17"/>
      <c r="FI96" s="17"/>
      <c r="FJ96" s="17"/>
      <c r="FK96" s="17"/>
      <c r="FL96" s="17"/>
      <c r="FM96" s="17"/>
      <c r="FN96" s="17"/>
      <c r="FO96" s="17"/>
      <c r="FP96" s="17"/>
      <c r="FQ96" s="17"/>
      <c r="FR96" s="17"/>
      <c r="FS96" s="17"/>
      <c r="FT96" s="17"/>
      <c r="FU96" s="17"/>
      <c r="FV96" s="17"/>
      <c r="FW96" s="17"/>
      <c r="FX96" s="17"/>
      <c r="FY96" s="17"/>
    </row>
    <row r="97" spans="1:181" s="3" customFormat="1" ht="16" customHeight="1" x14ac:dyDescent="0.2">
      <c r="A97" s="17"/>
      <c r="B97" s="17"/>
      <c r="C97" s="17"/>
      <c r="D97" s="19"/>
      <c r="E97" s="19"/>
      <c r="F97" s="17"/>
      <c r="G97" s="37"/>
      <c r="H97" s="17"/>
      <c r="I97" s="17"/>
      <c r="J97" s="17"/>
      <c r="K97" s="17"/>
      <c r="L97" s="17"/>
      <c r="M97" s="19"/>
      <c r="N97" s="19"/>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17"/>
      <c r="DT97" s="17"/>
      <c r="DU97" s="17"/>
      <c r="DV97" s="17"/>
      <c r="DW97" s="17"/>
      <c r="DX97" s="17"/>
      <c r="DY97" s="17"/>
      <c r="DZ97" s="17"/>
      <c r="EA97" s="17"/>
      <c r="EB97" s="17"/>
      <c r="EC97" s="17"/>
      <c r="ED97" s="17"/>
      <c r="EE97" s="17"/>
      <c r="EF97" s="17"/>
      <c r="EG97" s="17"/>
      <c r="EH97" s="17"/>
      <c r="EI97" s="17"/>
      <c r="EJ97" s="17"/>
      <c r="EK97" s="17"/>
      <c r="EL97" s="17"/>
      <c r="EM97" s="17"/>
      <c r="EN97" s="17"/>
      <c r="EO97" s="17"/>
      <c r="EP97" s="17"/>
      <c r="EQ97" s="17"/>
      <c r="ER97" s="17"/>
      <c r="ES97" s="17"/>
      <c r="ET97" s="17"/>
      <c r="EU97" s="17"/>
      <c r="EV97" s="17"/>
      <c r="EW97" s="17"/>
      <c r="EX97" s="17"/>
      <c r="EY97" s="17"/>
      <c r="EZ97" s="17"/>
      <c r="FA97" s="17"/>
      <c r="FB97" s="17"/>
      <c r="FC97" s="17"/>
      <c r="FD97" s="17"/>
      <c r="FE97" s="17"/>
      <c r="FF97" s="17"/>
      <c r="FG97" s="17"/>
      <c r="FH97" s="17"/>
      <c r="FI97" s="17"/>
      <c r="FJ97" s="17"/>
      <c r="FK97" s="17"/>
      <c r="FL97" s="17"/>
      <c r="FM97" s="17"/>
      <c r="FN97" s="17"/>
      <c r="FO97" s="17"/>
      <c r="FP97" s="17"/>
      <c r="FQ97" s="17"/>
      <c r="FR97" s="17"/>
      <c r="FS97" s="17"/>
      <c r="FT97" s="17"/>
      <c r="FU97" s="17"/>
      <c r="FV97" s="17"/>
      <c r="FW97" s="17"/>
      <c r="FX97" s="17"/>
      <c r="FY97" s="17"/>
    </row>
    <row r="98" spans="1:181" s="3" customFormat="1" ht="16" customHeight="1" x14ac:dyDescent="0.2">
      <c r="A98" s="17"/>
      <c r="B98" s="17"/>
      <c r="C98" s="17"/>
      <c r="D98" s="19"/>
      <c r="E98" s="19"/>
      <c r="F98" s="17"/>
      <c r="G98" s="37"/>
      <c r="H98" s="17"/>
      <c r="I98" s="17"/>
      <c r="J98" s="17"/>
      <c r="K98" s="17"/>
      <c r="L98" s="17"/>
      <c r="M98" s="19"/>
      <c r="N98" s="19"/>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7"/>
      <c r="DZ98" s="17"/>
      <c r="EA98" s="17"/>
      <c r="EB98" s="17"/>
      <c r="EC98" s="17"/>
      <c r="ED98" s="17"/>
      <c r="EE98" s="17"/>
      <c r="EF98" s="17"/>
      <c r="EG98" s="17"/>
      <c r="EH98" s="17"/>
      <c r="EI98" s="17"/>
      <c r="EJ98" s="17"/>
      <c r="EK98" s="17"/>
      <c r="EL98" s="17"/>
      <c r="EM98" s="17"/>
      <c r="EN98" s="17"/>
      <c r="EO98" s="17"/>
      <c r="EP98" s="17"/>
      <c r="EQ98" s="17"/>
      <c r="ER98" s="17"/>
      <c r="ES98" s="17"/>
      <c r="ET98" s="17"/>
      <c r="EU98" s="17"/>
      <c r="EV98" s="17"/>
      <c r="EW98" s="17"/>
      <c r="EX98" s="17"/>
      <c r="EY98" s="17"/>
      <c r="EZ98" s="17"/>
      <c r="FA98" s="17"/>
      <c r="FB98" s="17"/>
      <c r="FC98" s="17"/>
      <c r="FD98" s="17"/>
      <c r="FE98" s="17"/>
      <c r="FF98" s="17"/>
      <c r="FG98" s="17"/>
      <c r="FH98" s="17"/>
      <c r="FI98" s="17"/>
      <c r="FJ98" s="17"/>
      <c r="FK98" s="17"/>
      <c r="FL98" s="17"/>
      <c r="FM98" s="17"/>
      <c r="FN98" s="17"/>
      <c r="FO98" s="17"/>
      <c r="FP98" s="17"/>
      <c r="FQ98" s="17"/>
      <c r="FR98" s="17"/>
      <c r="FS98" s="17"/>
      <c r="FT98" s="17"/>
      <c r="FU98" s="17"/>
      <c r="FV98" s="17"/>
      <c r="FW98" s="17"/>
      <c r="FX98" s="17"/>
      <c r="FY98" s="17"/>
    </row>
    <row r="99" spans="1:181" s="3" customFormat="1" ht="16" customHeight="1" x14ac:dyDescent="0.2">
      <c r="A99" s="17"/>
      <c r="B99" s="17"/>
      <c r="C99" s="17"/>
      <c r="D99" s="19"/>
      <c r="E99" s="19"/>
      <c r="F99" s="17"/>
      <c r="G99" s="37"/>
      <c r="H99" s="17"/>
      <c r="I99" s="17"/>
      <c r="J99" s="17"/>
      <c r="K99" s="17"/>
      <c r="L99" s="17"/>
      <c r="M99" s="19"/>
      <c r="N99" s="19"/>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c r="EV99" s="17"/>
      <c r="EW99" s="17"/>
      <c r="EX99" s="17"/>
      <c r="EY99" s="17"/>
      <c r="EZ99" s="17"/>
      <c r="FA99" s="17"/>
      <c r="FB99" s="17"/>
      <c r="FC99" s="17"/>
      <c r="FD99" s="17"/>
      <c r="FE99" s="17"/>
      <c r="FF99" s="17"/>
      <c r="FG99" s="17"/>
      <c r="FH99" s="17"/>
      <c r="FI99" s="17"/>
      <c r="FJ99" s="17"/>
      <c r="FK99" s="17"/>
      <c r="FL99" s="17"/>
      <c r="FM99" s="17"/>
      <c r="FN99" s="17"/>
      <c r="FO99" s="17"/>
      <c r="FP99" s="17"/>
      <c r="FQ99" s="17"/>
      <c r="FR99" s="17"/>
      <c r="FS99" s="17"/>
      <c r="FT99" s="17"/>
      <c r="FU99" s="17"/>
      <c r="FV99" s="17"/>
      <c r="FW99" s="17"/>
      <c r="FX99" s="17"/>
      <c r="FY99" s="17"/>
    </row>
    <row r="100" spans="1:181" s="3" customFormat="1" ht="16" customHeight="1" x14ac:dyDescent="0.2">
      <c r="A100" s="17"/>
      <c r="B100" s="17"/>
      <c r="C100" s="17"/>
      <c r="D100" s="19"/>
      <c r="E100" s="19"/>
      <c r="F100" s="17"/>
      <c r="G100" s="37"/>
      <c r="H100" s="17"/>
      <c r="I100" s="17"/>
      <c r="J100" s="17"/>
      <c r="K100" s="17"/>
      <c r="L100" s="17"/>
      <c r="M100" s="19"/>
      <c r="N100" s="19"/>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c r="ES100" s="17"/>
      <c r="ET100" s="17"/>
      <c r="EU100" s="17"/>
      <c r="EV100" s="17"/>
      <c r="EW100" s="17"/>
      <c r="EX100" s="17"/>
      <c r="EY100" s="17"/>
      <c r="EZ100" s="17"/>
      <c r="FA100" s="17"/>
      <c r="FB100" s="17"/>
      <c r="FC100" s="17"/>
      <c r="FD100" s="17"/>
      <c r="FE100" s="17"/>
      <c r="FF100" s="17"/>
      <c r="FG100" s="17"/>
      <c r="FH100" s="17"/>
      <c r="FI100" s="17"/>
      <c r="FJ100" s="17"/>
      <c r="FK100" s="17"/>
      <c r="FL100" s="17"/>
      <c r="FM100" s="17"/>
      <c r="FN100" s="17"/>
      <c r="FO100" s="17"/>
      <c r="FP100" s="17"/>
      <c r="FQ100" s="17"/>
      <c r="FR100" s="17"/>
      <c r="FS100" s="17"/>
      <c r="FT100" s="17"/>
      <c r="FU100" s="17"/>
      <c r="FV100" s="17"/>
      <c r="FW100" s="17"/>
      <c r="FX100" s="17"/>
      <c r="FY100" s="17"/>
    </row>
    <row r="101" spans="1:181" s="3" customFormat="1" ht="16" customHeight="1" x14ac:dyDescent="0.2">
      <c r="A101" s="17"/>
      <c r="B101" s="17"/>
      <c r="C101" s="17"/>
      <c r="D101" s="19"/>
      <c r="E101" s="19"/>
      <c r="F101" s="17"/>
      <c r="G101" s="37"/>
      <c r="H101" s="17"/>
      <c r="I101" s="17"/>
      <c r="J101" s="17"/>
      <c r="K101" s="17"/>
      <c r="L101" s="17"/>
      <c r="M101" s="19"/>
      <c r="N101" s="19"/>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S101" s="17"/>
      <c r="DT101" s="17"/>
      <c r="DU101" s="17"/>
      <c r="DV101" s="17"/>
      <c r="DW101" s="17"/>
      <c r="DX101" s="17"/>
      <c r="DY101" s="17"/>
      <c r="DZ101" s="17"/>
      <c r="EA101" s="17"/>
      <c r="EB101" s="17"/>
      <c r="EC101" s="17"/>
      <c r="ED101" s="17"/>
      <c r="EE101" s="17"/>
      <c r="EF101" s="17"/>
      <c r="EG101" s="17"/>
      <c r="EH101" s="17"/>
      <c r="EI101" s="17"/>
      <c r="EJ101" s="17"/>
      <c r="EK101" s="17"/>
      <c r="EL101" s="17"/>
      <c r="EM101" s="17"/>
      <c r="EN101" s="17"/>
      <c r="EO101" s="17"/>
      <c r="EP101" s="17"/>
      <c r="EQ101" s="17"/>
      <c r="ER101" s="17"/>
      <c r="ES101" s="17"/>
      <c r="ET101" s="17"/>
      <c r="EU101" s="17"/>
      <c r="EV101" s="17"/>
      <c r="EW101" s="17"/>
      <c r="EX101" s="17"/>
      <c r="EY101" s="17"/>
      <c r="EZ101" s="17"/>
      <c r="FA101" s="17"/>
      <c r="FB101" s="17"/>
      <c r="FC101" s="17"/>
      <c r="FD101" s="17"/>
      <c r="FE101" s="17"/>
      <c r="FF101" s="17"/>
      <c r="FG101" s="17"/>
      <c r="FH101" s="17"/>
      <c r="FI101" s="17"/>
      <c r="FJ101" s="17"/>
      <c r="FK101" s="17"/>
      <c r="FL101" s="17"/>
      <c r="FM101" s="17"/>
      <c r="FN101" s="17"/>
      <c r="FO101" s="17"/>
      <c r="FP101" s="17"/>
      <c r="FQ101" s="17"/>
      <c r="FR101" s="17"/>
      <c r="FS101" s="17"/>
      <c r="FT101" s="17"/>
      <c r="FU101" s="17"/>
      <c r="FV101" s="17"/>
      <c r="FW101" s="17"/>
      <c r="FX101" s="17"/>
      <c r="FY101" s="17"/>
    </row>
    <row r="102" spans="1:181" s="3" customFormat="1" ht="16" customHeight="1" x14ac:dyDescent="0.2">
      <c r="A102" s="17"/>
      <c r="B102" s="17"/>
      <c r="C102" s="17"/>
      <c r="D102" s="19"/>
      <c r="E102" s="19"/>
      <c r="F102" s="17"/>
      <c r="G102" s="37"/>
      <c r="H102" s="17"/>
      <c r="I102" s="17"/>
      <c r="J102" s="17"/>
      <c r="K102" s="17"/>
      <c r="L102" s="17"/>
      <c r="M102" s="19"/>
      <c r="N102" s="19"/>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7"/>
      <c r="EB102" s="17"/>
      <c r="EC102" s="17"/>
      <c r="ED102" s="17"/>
      <c r="EE102" s="17"/>
      <c r="EF102" s="17"/>
      <c r="EG102" s="17"/>
      <c r="EH102" s="17"/>
      <c r="EI102" s="17"/>
      <c r="EJ102" s="17"/>
      <c r="EK102" s="17"/>
      <c r="EL102" s="17"/>
      <c r="EM102" s="17"/>
      <c r="EN102" s="17"/>
      <c r="EO102" s="17"/>
      <c r="EP102" s="17"/>
      <c r="EQ102" s="17"/>
      <c r="ER102" s="17"/>
      <c r="ES102" s="17"/>
      <c r="ET102" s="17"/>
      <c r="EU102" s="17"/>
      <c r="EV102" s="17"/>
      <c r="EW102" s="17"/>
      <c r="EX102" s="17"/>
      <c r="EY102" s="17"/>
      <c r="EZ102" s="17"/>
      <c r="FA102" s="17"/>
      <c r="FB102" s="17"/>
      <c r="FC102" s="17"/>
      <c r="FD102" s="17"/>
      <c r="FE102" s="17"/>
      <c r="FF102" s="17"/>
      <c r="FG102" s="17"/>
      <c r="FH102" s="17"/>
      <c r="FI102" s="17"/>
      <c r="FJ102" s="17"/>
      <c r="FK102" s="17"/>
      <c r="FL102" s="17"/>
      <c r="FM102" s="17"/>
      <c r="FN102" s="17"/>
      <c r="FO102" s="17"/>
      <c r="FP102" s="17"/>
      <c r="FQ102" s="17"/>
      <c r="FR102" s="17"/>
      <c r="FS102" s="17"/>
      <c r="FT102" s="17"/>
      <c r="FU102" s="17"/>
      <c r="FV102" s="17"/>
      <c r="FW102" s="17"/>
      <c r="FX102" s="17"/>
      <c r="FY102" s="17"/>
    </row>
    <row r="103" spans="1:181" s="3" customFormat="1" ht="16" customHeight="1" x14ac:dyDescent="0.2">
      <c r="A103" s="17"/>
      <c r="B103" s="17"/>
      <c r="C103" s="17"/>
      <c r="D103" s="19"/>
      <c r="E103" s="19"/>
      <c r="F103" s="17"/>
      <c r="G103" s="37"/>
      <c r="H103" s="17"/>
      <c r="I103" s="17"/>
      <c r="J103" s="17"/>
      <c r="K103" s="17"/>
      <c r="L103" s="17"/>
      <c r="M103" s="19"/>
      <c r="N103" s="19"/>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17"/>
      <c r="DS103" s="17"/>
      <c r="DT103" s="17"/>
      <c r="DU103" s="17"/>
      <c r="DV103" s="17"/>
      <c r="DW103" s="17"/>
      <c r="DX103" s="17"/>
      <c r="DY103" s="17"/>
      <c r="DZ103" s="17"/>
      <c r="EA103" s="17"/>
      <c r="EB103" s="17"/>
      <c r="EC103" s="17"/>
      <c r="ED103" s="17"/>
      <c r="EE103" s="17"/>
      <c r="EF103" s="17"/>
      <c r="EG103" s="17"/>
      <c r="EH103" s="17"/>
      <c r="EI103" s="17"/>
      <c r="EJ103" s="17"/>
      <c r="EK103" s="17"/>
      <c r="EL103" s="17"/>
      <c r="EM103" s="17"/>
      <c r="EN103" s="17"/>
      <c r="EO103" s="17"/>
      <c r="EP103" s="17"/>
      <c r="EQ103" s="17"/>
      <c r="ER103" s="17"/>
      <c r="ES103" s="17"/>
      <c r="ET103" s="17"/>
      <c r="EU103" s="17"/>
      <c r="EV103" s="17"/>
      <c r="EW103" s="17"/>
      <c r="EX103" s="17"/>
      <c r="EY103" s="17"/>
      <c r="EZ103" s="17"/>
      <c r="FA103" s="17"/>
      <c r="FB103" s="17"/>
      <c r="FC103" s="17"/>
      <c r="FD103" s="17"/>
      <c r="FE103" s="17"/>
      <c r="FF103" s="17"/>
      <c r="FG103" s="17"/>
      <c r="FH103" s="17"/>
      <c r="FI103" s="17"/>
      <c r="FJ103" s="17"/>
      <c r="FK103" s="17"/>
      <c r="FL103" s="17"/>
      <c r="FM103" s="17"/>
      <c r="FN103" s="17"/>
      <c r="FO103" s="17"/>
      <c r="FP103" s="17"/>
      <c r="FQ103" s="17"/>
      <c r="FR103" s="17"/>
      <c r="FS103" s="17"/>
      <c r="FT103" s="17"/>
      <c r="FU103" s="17"/>
      <c r="FV103" s="17"/>
      <c r="FW103" s="17"/>
      <c r="FX103" s="17"/>
      <c r="FY103" s="17"/>
    </row>
    <row r="104" spans="1:181" s="3" customFormat="1" ht="16" customHeight="1" x14ac:dyDescent="0.2">
      <c r="A104" s="17"/>
      <c r="B104" s="17"/>
      <c r="C104" s="17"/>
      <c r="D104" s="19"/>
      <c r="E104" s="19"/>
      <c r="F104" s="17"/>
      <c r="G104" s="37"/>
      <c r="H104" s="17"/>
      <c r="I104" s="17"/>
      <c r="J104" s="17"/>
      <c r="K104" s="17"/>
      <c r="L104" s="17"/>
      <c r="M104" s="19"/>
      <c r="N104" s="19"/>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Q104" s="17"/>
      <c r="DR104" s="17"/>
      <c r="DS104" s="17"/>
      <c r="DT104" s="17"/>
      <c r="DU104" s="17"/>
      <c r="DV104" s="17"/>
      <c r="DW104" s="17"/>
      <c r="DX104" s="17"/>
      <c r="DY104" s="17"/>
      <c r="DZ104" s="17"/>
      <c r="EA104" s="17"/>
      <c r="EB104" s="17"/>
      <c r="EC104" s="17"/>
      <c r="ED104" s="17"/>
      <c r="EE104" s="17"/>
      <c r="EF104" s="17"/>
      <c r="EG104" s="17"/>
      <c r="EH104" s="17"/>
      <c r="EI104" s="17"/>
      <c r="EJ104" s="17"/>
      <c r="EK104" s="17"/>
      <c r="EL104" s="17"/>
      <c r="EM104" s="17"/>
      <c r="EN104" s="17"/>
      <c r="EO104" s="17"/>
      <c r="EP104" s="17"/>
      <c r="EQ104" s="17"/>
      <c r="ER104" s="17"/>
      <c r="ES104" s="17"/>
      <c r="ET104" s="17"/>
      <c r="EU104" s="17"/>
      <c r="EV104" s="17"/>
      <c r="EW104" s="17"/>
      <c r="EX104" s="17"/>
      <c r="EY104" s="17"/>
      <c r="EZ104" s="17"/>
      <c r="FA104" s="17"/>
      <c r="FB104" s="17"/>
      <c r="FC104" s="17"/>
      <c r="FD104" s="17"/>
      <c r="FE104" s="17"/>
      <c r="FF104" s="17"/>
      <c r="FG104" s="17"/>
      <c r="FH104" s="17"/>
      <c r="FI104" s="17"/>
      <c r="FJ104" s="17"/>
      <c r="FK104" s="17"/>
      <c r="FL104" s="17"/>
      <c r="FM104" s="17"/>
      <c r="FN104" s="17"/>
      <c r="FO104" s="17"/>
      <c r="FP104" s="17"/>
      <c r="FQ104" s="17"/>
      <c r="FR104" s="17"/>
      <c r="FS104" s="17"/>
      <c r="FT104" s="17"/>
      <c r="FU104" s="17"/>
      <c r="FV104" s="17"/>
      <c r="FW104" s="17"/>
      <c r="FX104" s="17"/>
      <c r="FY104" s="17"/>
    </row>
    <row r="105" spans="1:181" s="3" customFormat="1" ht="16" customHeight="1" x14ac:dyDescent="0.2">
      <c r="A105" s="17"/>
      <c r="B105" s="17"/>
      <c r="C105" s="17"/>
      <c r="D105" s="19"/>
      <c r="E105" s="19"/>
      <c r="F105" s="17"/>
      <c r="G105" s="37"/>
      <c r="H105" s="17"/>
      <c r="I105" s="17"/>
      <c r="J105" s="17"/>
      <c r="K105" s="17"/>
      <c r="L105" s="17"/>
      <c r="M105" s="19"/>
      <c r="N105" s="19"/>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Q105" s="17"/>
      <c r="DR105" s="17"/>
      <c r="DS105" s="17"/>
      <c r="DT105" s="17"/>
      <c r="DU105" s="17"/>
      <c r="DV105" s="17"/>
      <c r="DW105" s="17"/>
      <c r="DX105" s="17"/>
      <c r="DY105" s="17"/>
      <c r="DZ105" s="17"/>
      <c r="EA105" s="17"/>
      <c r="EB105" s="17"/>
      <c r="EC105" s="17"/>
      <c r="ED105" s="17"/>
      <c r="EE105" s="17"/>
      <c r="EF105" s="17"/>
      <c r="EG105" s="17"/>
      <c r="EH105" s="17"/>
      <c r="EI105" s="17"/>
      <c r="EJ105" s="17"/>
      <c r="EK105" s="17"/>
      <c r="EL105" s="17"/>
      <c r="EM105" s="17"/>
      <c r="EN105" s="17"/>
      <c r="EO105" s="17"/>
      <c r="EP105" s="17"/>
      <c r="EQ105" s="17"/>
      <c r="ER105" s="17"/>
      <c r="ES105" s="17"/>
      <c r="ET105" s="17"/>
      <c r="EU105" s="17"/>
      <c r="EV105" s="17"/>
      <c r="EW105" s="17"/>
      <c r="EX105" s="17"/>
      <c r="EY105" s="17"/>
      <c r="EZ105" s="17"/>
      <c r="FA105" s="17"/>
      <c r="FB105" s="17"/>
      <c r="FC105" s="17"/>
      <c r="FD105" s="17"/>
      <c r="FE105" s="17"/>
      <c r="FF105" s="17"/>
      <c r="FG105" s="17"/>
      <c r="FH105" s="17"/>
      <c r="FI105" s="17"/>
      <c r="FJ105" s="17"/>
      <c r="FK105" s="17"/>
      <c r="FL105" s="17"/>
      <c r="FM105" s="17"/>
      <c r="FN105" s="17"/>
      <c r="FO105" s="17"/>
      <c r="FP105" s="17"/>
      <c r="FQ105" s="17"/>
      <c r="FR105" s="17"/>
      <c r="FS105" s="17"/>
      <c r="FT105" s="17"/>
      <c r="FU105" s="17"/>
      <c r="FV105" s="17"/>
      <c r="FW105" s="17"/>
      <c r="FX105" s="17"/>
      <c r="FY105" s="17"/>
    </row>
    <row r="106" spans="1:181" s="3" customFormat="1" ht="16" customHeight="1" x14ac:dyDescent="0.2">
      <c r="A106" s="17"/>
      <c r="B106" s="17"/>
      <c r="C106" s="17"/>
      <c r="D106" s="19"/>
      <c r="E106" s="19"/>
      <c r="F106" s="17"/>
      <c r="G106" s="37"/>
      <c r="H106" s="17"/>
      <c r="I106" s="17"/>
      <c r="J106" s="17"/>
      <c r="K106" s="17"/>
      <c r="L106" s="17"/>
      <c r="M106" s="19"/>
      <c r="N106" s="19"/>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17"/>
      <c r="DJ106" s="17"/>
      <c r="DK106" s="17"/>
      <c r="DL106" s="17"/>
      <c r="DM106" s="17"/>
      <c r="DN106" s="17"/>
      <c r="DO106" s="17"/>
      <c r="DP106" s="17"/>
      <c r="DQ106" s="17"/>
      <c r="DR106" s="17"/>
      <c r="DS106" s="17"/>
      <c r="DT106" s="17"/>
      <c r="DU106" s="17"/>
      <c r="DV106" s="17"/>
      <c r="DW106" s="17"/>
      <c r="DX106" s="17"/>
      <c r="DY106" s="17"/>
      <c r="DZ106" s="17"/>
      <c r="EA106" s="17"/>
      <c r="EB106" s="17"/>
      <c r="EC106" s="17"/>
      <c r="ED106" s="17"/>
      <c r="EE106" s="17"/>
      <c r="EF106" s="17"/>
      <c r="EG106" s="17"/>
      <c r="EH106" s="17"/>
      <c r="EI106" s="17"/>
      <c r="EJ106" s="17"/>
      <c r="EK106" s="17"/>
      <c r="EL106" s="17"/>
      <c r="EM106" s="17"/>
      <c r="EN106" s="17"/>
      <c r="EO106" s="17"/>
      <c r="EP106" s="17"/>
      <c r="EQ106" s="17"/>
      <c r="ER106" s="17"/>
      <c r="ES106" s="17"/>
      <c r="ET106" s="17"/>
      <c r="EU106" s="17"/>
      <c r="EV106" s="17"/>
      <c r="EW106" s="17"/>
      <c r="EX106" s="17"/>
      <c r="EY106" s="17"/>
      <c r="EZ106" s="17"/>
      <c r="FA106" s="17"/>
      <c r="FB106" s="17"/>
      <c r="FC106" s="17"/>
      <c r="FD106" s="17"/>
      <c r="FE106" s="17"/>
      <c r="FF106" s="17"/>
      <c r="FG106" s="17"/>
      <c r="FH106" s="17"/>
      <c r="FI106" s="17"/>
      <c r="FJ106" s="17"/>
      <c r="FK106" s="17"/>
      <c r="FL106" s="17"/>
      <c r="FM106" s="17"/>
      <c r="FN106" s="17"/>
      <c r="FO106" s="17"/>
      <c r="FP106" s="17"/>
      <c r="FQ106" s="17"/>
      <c r="FR106" s="17"/>
      <c r="FS106" s="17"/>
      <c r="FT106" s="17"/>
      <c r="FU106" s="17"/>
      <c r="FV106" s="17"/>
      <c r="FW106" s="17"/>
      <c r="FX106" s="17"/>
      <c r="FY106" s="17"/>
    </row>
    <row r="107" spans="1:181" s="3" customFormat="1" ht="16" customHeight="1" x14ac:dyDescent="0.2">
      <c r="A107" s="17"/>
      <c r="B107" s="17"/>
      <c r="C107" s="17"/>
      <c r="D107" s="19"/>
      <c r="E107" s="19"/>
      <c r="F107" s="17"/>
      <c r="G107" s="37"/>
      <c r="H107" s="17"/>
      <c r="I107" s="17"/>
      <c r="J107" s="17"/>
      <c r="K107" s="17"/>
      <c r="L107" s="17"/>
      <c r="M107" s="19"/>
      <c r="N107" s="19"/>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7"/>
      <c r="DR107" s="17"/>
      <c r="DS107" s="17"/>
      <c r="DT107" s="17"/>
      <c r="DU107" s="17"/>
      <c r="DV107" s="17"/>
      <c r="DW107" s="17"/>
      <c r="DX107" s="17"/>
      <c r="DY107" s="17"/>
      <c r="DZ107" s="17"/>
      <c r="EA107" s="17"/>
      <c r="EB107" s="17"/>
      <c r="EC107" s="17"/>
      <c r="ED107" s="17"/>
      <c r="EE107" s="17"/>
      <c r="EF107" s="17"/>
      <c r="EG107" s="17"/>
      <c r="EH107" s="17"/>
      <c r="EI107" s="17"/>
      <c r="EJ107" s="17"/>
      <c r="EK107" s="17"/>
      <c r="EL107" s="17"/>
      <c r="EM107" s="17"/>
      <c r="EN107" s="17"/>
      <c r="EO107" s="17"/>
      <c r="EP107" s="17"/>
      <c r="EQ107" s="17"/>
      <c r="ER107" s="17"/>
      <c r="ES107" s="17"/>
      <c r="ET107" s="17"/>
      <c r="EU107" s="17"/>
      <c r="EV107" s="17"/>
      <c r="EW107" s="17"/>
      <c r="EX107" s="17"/>
      <c r="EY107" s="17"/>
      <c r="EZ107" s="17"/>
      <c r="FA107" s="17"/>
      <c r="FB107" s="17"/>
      <c r="FC107" s="17"/>
      <c r="FD107" s="17"/>
      <c r="FE107" s="17"/>
      <c r="FF107" s="17"/>
      <c r="FG107" s="17"/>
      <c r="FH107" s="17"/>
      <c r="FI107" s="17"/>
      <c r="FJ107" s="17"/>
      <c r="FK107" s="17"/>
      <c r="FL107" s="17"/>
      <c r="FM107" s="17"/>
      <c r="FN107" s="17"/>
      <c r="FO107" s="17"/>
      <c r="FP107" s="17"/>
      <c r="FQ107" s="17"/>
      <c r="FR107" s="17"/>
      <c r="FS107" s="17"/>
      <c r="FT107" s="17"/>
      <c r="FU107" s="17"/>
      <c r="FV107" s="17"/>
      <c r="FW107" s="17"/>
      <c r="FX107" s="17"/>
      <c r="FY107" s="17"/>
    </row>
    <row r="108" spans="1:181" s="3" customFormat="1" ht="16" customHeight="1" x14ac:dyDescent="0.2">
      <c r="A108" s="17"/>
      <c r="B108" s="17"/>
      <c r="C108" s="17"/>
      <c r="D108" s="19"/>
      <c r="E108" s="19"/>
      <c r="F108" s="17"/>
      <c r="G108" s="37"/>
      <c r="H108" s="17"/>
      <c r="I108" s="17"/>
      <c r="J108" s="17"/>
      <c r="K108" s="17"/>
      <c r="L108" s="17"/>
      <c r="M108" s="19"/>
      <c r="N108" s="19"/>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17"/>
      <c r="DJ108" s="17"/>
      <c r="DK108" s="17"/>
      <c r="DL108" s="17"/>
      <c r="DM108" s="17"/>
      <c r="DN108" s="17"/>
      <c r="DO108" s="17"/>
      <c r="DP108" s="17"/>
      <c r="DQ108" s="17"/>
      <c r="DR108" s="17"/>
      <c r="DS108" s="17"/>
      <c r="DT108" s="17"/>
      <c r="DU108" s="17"/>
      <c r="DV108" s="17"/>
      <c r="DW108" s="17"/>
      <c r="DX108" s="17"/>
      <c r="DY108" s="17"/>
      <c r="DZ108" s="17"/>
      <c r="EA108" s="17"/>
      <c r="EB108" s="17"/>
      <c r="EC108" s="17"/>
      <c r="ED108" s="17"/>
      <c r="EE108" s="17"/>
      <c r="EF108" s="17"/>
      <c r="EG108" s="17"/>
      <c r="EH108" s="17"/>
      <c r="EI108" s="17"/>
      <c r="EJ108" s="17"/>
      <c r="EK108" s="17"/>
      <c r="EL108" s="17"/>
      <c r="EM108" s="17"/>
      <c r="EN108" s="17"/>
      <c r="EO108" s="17"/>
      <c r="EP108" s="17"/>
      <c r="EQ108" s="17"/>
      <c r="ER108" s="17"/>
      <c r="ES108" s="17"/>
      <c r="ET108" s="17"/>
      <c r="EU108" s="17"/>
      <c r="EV108" s="17"/>
      <c r="EW108" s="17"/>
      <c r="EX108" s="17"/>
      <c r="EY108" s="17"/>
      <c r="EZ108" s="17"/>
      <c r="FA108" s="17"/>
      <c r="FB108" s="17"/>
      <c r="FC108" s="17"/>
      <c r="FD108" s="17"/>
      <c r="FE108" s="17"/>
      <c r="FF108" s="17"/>
      <c r="FG108" s="17"/>
      <c r="FH108" s="17"/>
      <c r="FI108" s="17"/>
      <c r="FJ108" s="17"/>
      <c r="FK108" s="17"/>
      <c r="FL108" s="17"/>
      <c r="FM108" s="17"/>
      <c r="FN108" s="17"/>
      <c r="FO108" s="17"/>
      <c r="FP108" s="17"/>
      <c r="FQ108" s="17"/>
      <c r="FR108" s="17"/>
      <c r="FS108" s="17"/>
      <c r="FT108" s="17"/>
      <c r="FU108" s="17"/>
      <c r="FV108" s="17"/>
      <c r="FW108" s="17"/>
      <c r="FX108" s="17"/>
      <c r="FY108" s="17"/>
    </row>
    <row r="109" spans="1:181" s="3" customFormat="1" ht="16" customHeight="1" x14ac:dyDescent="0.2">
      <c r="A109" s="17"/>
      <c r="B109" s="17"/>
      <c r="C109" s="17"/>
      <c r="D109" s="19"/>
      <c r="E109" s="19"/>
      <c r="F109" s="17"/>
      <c r="G109" s="37"/>
      <c r="H109" s="17"/>
      <c r="I109" s="17"/>
      <c r="J109" s="17"/>
      <c r="K109" s="17"/>
      <c r="L109" s="17"/>
      <c r="M109" s="19"/>
      <c r="N109" s="19"/>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c r="DK109" s="17"/>
      <c r="DL109" s="17"/>
      <c r="DM109" s="17"/>
      <c r="DN109" s="17"/>
      <c r="DO109" s="17"/>
      <c r="DP109" s="17"/>
      <c r="DQ109" s="17"/>
      <c r="DR109" s="17"/>
      <c r="DS109" s="17"/>
      <c r="DT109" s="17"/>
      <c r="DU109" s="17"/>
      <c r="DV109" s="17"/>
      <c r="DW109" s="17"/>
      <c r="DX109" s="17"/>
      <c r="DY109" s="17"/>
      <c r="DZ109" s="17"/>
      <c r="EA109" s="17"/>
      <c r="EB109" s="17"/>
      <c r="EC109" s="17"/>
      <c r="ED109" s="17"/>
      <c r="EE109" s="17"/>
      <c r="EF109" s="17"/>
      <c r="EG109" s="17"/>
      <c r="EH109" s="17"/>
      <c r="EI109" s="17"/>
      <c r="EJ109" s="17"/>
      <c r="EK109" s="17"/>
      <c r="EL109" s="17"/>
      <c r="EM109" s="17"/>
      <c r="EN109" s="17"/>
      <c r="EO109" s="17"/>
      <c r="EP109" s="17"/>
      <c r="EQ109" s="17"/>
      <c r="ER109" s="17"/>
      <c r="ES109" s="17"/>
      <c r="ET109" s="17"/>
      <c r="EU109" s="17"/>
      <c r="EV109" s="17"/>
      <c r="EW109" s="17"/>
      <c r="EX109" s="17"/>
      <c r="EY109" s="17"/>
      <c r="EZ109" s="17"/>
      <c r="FA109" s="17"/>
      <c r="FB109" s="17"/>
      <c r="FC109" s="17"/>
      <c r="FD109" s="17"/>
      <c r="FE109" s="17"/>
      <c r="FF109" s="17"/>
      <c r="FG109" s="17"/>
      <c r="FH109" s="17"/>
      <c r="FI109" s="17"/>
      <c r="FJ109" s="17"/>
      <c r="FK109" s="17"/>
      <c r="FL109" s="17"/>
      <c r="FM109" s="17"/>
      <c r="FN109" s="17"/>
      <c r="FO109" s="17"/>
      <c r="FP109" s="17"/>
      <c r="FQ109" s="17"/>
      <c r="FR109" s="17"/>
      <c r="FS109" s="17"/>
      <c r="FT109" s="17"/>
      <c r="FU109" s="17"/>
      <c r="FV109" s="17"/>
      <c r="FW109" s="17"/>
      <c r="FX109" s="17"/>
      <c r="FY109" s="17"/>
    </row>
    <row r="110" spans="1:181" s="3" customFormat="1" ht="16" customHeight="1" x14ac:dyDescent="0.2">
      <c r="A110" s="17"/>
      <c r="B110" s="17"/>
      <c r="C110" s="17"/>
      <c r="D110" s="19"/>
      <c r="E110" s="19"/>
      <c r="F110" s="17"/>
      <c r="G110" s="37"/>
      <c r="H110" s="17"/>
      <c r="I110" s="17"/>
      <c r="J110" s="17"/>
      <c r="K110" s="17"/>
      <c r="L110" s="17"/>
      <c r="M110" s="19"/>
      <c r="N110" s="19"/>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c r="DG110" s="17"/>
      <c r="DH110" s="17"/>
      <c r="DI110" s="17"/>
      <c r="DJ110" s="17"/>
      <c r="DK110" s="17"/>
      <c r="DL110" s="17"/>
      <c r="DM110" s="17"/>
      <c r="DN110" s="17"/>
      <c r="DO110" s="17"/>
      <c r="DP110" s="17"/>
      <c r="DQ110" s="17"/>
      <c r="DR110" s="17"/>
      <c r="DS110" s="17"/>
      <c r="DT110" s="17"/>
      <c r="DU110" s="17"/>
      <c r="DV110" s="17"/>
      <c r="DW110" s="17"/>
      <c r="DX110" s="17"/>
      <c r="DY110" s="17"/>
      <c r="DZ110" s="17"/>
      <c r="EA110" s="17"/>
      <c r="EB110" s="17"/>
      <c r="EC110" s="17"/>
      <c r="ED110" s="17"/>
      <c r="EE110" s="17"/>
      <c r="EF110" s="17"/>
      <c r="EG110" s="17"/>
      <c r="EH110" s="17"/>
      <c r="EI110" s="17"/>
      <c r="EJ110" s="17"/>
      <c r="EK110" s="17"/>
      <c r="EL110" s="17"/>
      <c r="EM110" s="17"/>
      <c r="EN110" s="17"/>
      <c r="EO110" s="17"/>
      <c r="EP110" s="17"/>
      <c r="EQ110" s="17"/>
      <c r="ER110" s="17"/>
      <c r="ES110" s="17"/>
      <c r="ET110" s="17"/>
      <c r="EU110" s="17"/>
      <c r="EV110" s="17"/>
      <c r="EW110" s="17"/>
      <c r="EX110" s="17"/>
      <c r="EY110" s="17"/>
      <c r="EZ110" s="17"/>
      <c r="FA110" s="17"/>
      <c r="FB110" s="17"/>
      <c r="FC110" s="17"/>
      <c r="FD110" s="17"/>
      <c r="FE110" s="17"/>
      <c r="FF110" s="17"/>
      <c r="FG110" s="17"/>
      <c r="FH110" s="17"/>
      <c r="FI110" s="17"/>
      <c r="FJ110" s="17"/>
      <c r="FK110" s="17"/>
      <c r="FL110" s="17"/>
      <c r="FM110" s="17"/>
      <c r="FN110" s="17"/>
      <c r="FO110" s="17"/>
      <c r="FP110" s="17"/>
      <c r="FQ110" s="17"/>
      <c r="FR110" s="17"/>
      <c r="FS110" s="17"/>
      <c r="FT110" s="17"/>
      <c r="FU110" s="17"/>
      <c r="FV110" s="17"/>
      <c r="FW110" s="17"/>
      <c r="FX110" s="17"/>
      <c r="FY110" s="17"/>
    </row>
    <row r="111" spans="1:181" s="3" customFormat="1" ht="16" customHeight="1" x14ac:dyDescent="0.2">
      <c r="A111" s="17"/>
      <c r="B111" s="17"/>
      <c r="C111" s="17"/>
      <c r="D111" s="19"/>
      <c r="E111" s="19"/>
      <c r="F111" s="17"/>
      <c r="G111" s="37"/>
      <c r="H111" s="17"/>
      <c r="I111" s="17"/>
      <c r="J111" s="17"/>
      <c r="K111" s="17"/>
      <c r="L111" s="17"/>
      <c r="M111" s="19"/>
      <c r="N111" s="19"/>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17"/>
      <c r="DJ111" s="17"/>
      <c r="DK111" s="17"/>
      <c r="DL111" s="17"/>
      <c r="DM111" s="17"/>
      <c r="DN111" s="17"/>
      <c r="DO111" s="17"/>
      <c r="DP111" s="17"/>
      <c r="DQ111" s="17"/>
      <c r="DR111" s="17"/>
      <c r="DS111" s="17"/>
      <c r="DT111" s="17"/>
      <c r="DU111" s="17"/>
      <c r="DV111" s="17"/>
      <c r="DW111" s="17"/>
      <c r="DX111" s="17"/>
      <c r="DY111" s="17"/>
      <c r="DZ111" s="17"/>
      <c r="EA111" s="17"/>
      <c r="EB111" s="17"/>
      <c r="EC111" s="17"/>
      <c r="ED111" s="17"/>
      <c r="EE111" s="17"/>
      <c r="EF111" s="17"/>
      <c r="EG111" s="17"/>
      <c r="EH111" s="17"/>
      <c r="EI111" s="17"/>
      <c r="EJ111" s="17"/>
      <c r="EK111" s="17"/>
      <c r="EL111" s="17"/>
      <c r="EM111" s="17"/>
      <c r="EN111" s="17"/>
      <c r="EO111" s="17"/>
      <c r="EP111" s="17"/>
      <c r="EQ111" s="17"/>
      <c r="ER111" s="17"/>
      <c r="ES111" s="17"/>
      <c r="ET111" s="17"/>
      <c r="EU111" s="17"/>
      <c r="EV111" s="17"/>
      <c r="EW111" s="17"/>
      <c r="EX111" s="17"/>
      <c r="EY111" s="17"/>
      <c r="EZ111" s="17"/>
      <c r="FA111" s="17"/>
      <c r="FB111" s="17"/>
      <c r="FC111" s="17"/>
      <c r="FD111" s="17"/>
      <c r="FE111" s="17"/>
      <c r="FF111" s="17"/>
      <c r="FG111" s="17"/>
      <c r="FH111" s="17"/>
      <c r="FI111" s="17"/>
      <c r="FJ111" s="17"/>
      <c r="FK111" s="17"/>
      <c r="FL111" s="17"/>
      <c r="FM111" s="17"/>
      <c r="FN111" s="17"/>
      <c r="FO111" s="17"/>
      <c r="FP111" s="17"/>
      <c r="FQ111" s="17"/>
      <c r="FR111" s="17"/>
      <c r="FS111" s="17"/>
      <c r="FT111" s="17"/>
      <c r="FU111" s="17"/>
      <c r="FV111" s="17"/>
      <c r="FW111" s="17"/>
      <c r="FX111" s="17"/>
      <c r="FY111" s="17"/>
    </row>
    <row r="112" spans="1:181" s="3" customFormat="1" ht="16" customHeight="1" x14ac:dyDescent="0.2">
      <c r="A112" s="17"/>
      <c r="B112" s="17"/>
      <c r="C112" s="17"/>
      <c r="D112" s="19"/>
      <c r="E112" s="19"/>
      <c r="F112" s="17"/>
      <c r="G112" s="37"/>
      <c r="H112" s="17"/>
      <c r="I112" s="17"/>
      <c r="J112" s="17"/>
      <c r="K112" s="17"/>
      <c r="L112" s="17"/>
      <c r="M112" s="19"/>
      <c r="N112" s="19"/>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c r="DG112" s="17"/>
      <c r="DH112" s="17"/>
      <c r="DI112" s="17"/>
      <c r="DJ112" s="17"/>
      <c r="DK112" s="17"/>
      <c r="DL112" s="17"/>
      <c r="DM112" s="17"/>
      <c r="DN112" s="17"/>
      <c r="DO112" s="17"/>
      <c r="DP112" s="17"/>
      <c r="DQ112" s="17"/>
      <c r="DR112" s="17"/>
      <c r="DS112" s="17"/>
      <c r="DT112" s="17"/>
      <c r="DU112" s="17"/>
      <c r="DV112" s="17"/>
      <c r="DW112" s="17"/>
      <c r="DX112" s="17"/>
      <c r="DY112" s="17"/>
      <c r="DZ112" s="17"/>
      <c r="EA112" s="17"/>
      <c r="EB112" s="17"/>
      <c r="EC112" s="17"/>
      <c r="ED112" s="17"/>
      <c r="EE112" s="17"/>
      <c r="EF112" s="17"/>
      <c r="EG112" s="17"/>
      <c r="EH112" s="17"/>
      <c r="EI112" s="17"/>
      <c r="EJ112" s="17"/>
      <c r="EK112" s="17"/>
      <c r="EL112" s="17"/>
      <c r="EM112" s="17"/>
      <c r="EN112" s="17"/>
      <c r="EO112" s="17"/>
      <c r="EP112" s="17"/>
      <c r="EQ112" s="17"/>
      <c r="ER112" s="17"/>
      <c r="ES112" s="17"/>
      <c r="ET112" s="17"/>
      <c r="EU112" s="17"/>
      <c r="EV112" s="17"/>
      <c r="EW112" s="17"/>
      <c r="EX112" s="17"/>
      <c r="EY112" s="17"/>
      <c r="EZ112" s="17"/>
      <c r="FA112" s="17"/>
      <c r="FB112" s="17"/>
      <c r="FC112" s="17"/>
      <c r="FD112" s="17"/>
      <c r="FE112" s="17"/>
      <c r="FF112" s="17"/>
      <c r="FG112" s="17"/>
      <c r="FH112" s="17"/>
      <c r="FI112" s="17"/>
      <c r="FJ112" s="17"/>
      <c r="FK112" s="17"/>
      <c r="FL112" s="17"/>
      <c r="FM112" s="17"/>
      <c r="FN112" s="17"/>
      <c r="FO112" s="17"/>
      <c r="FP112" s="17"/>
      <c r="FQ112" s="17"/>
      <c r="FR112" s="17"/>
      <c r="FS112" s="17"/>
      <c r="FT112" s="17"/>
      <c r="FU112" s="17"/>
      <c r="FV112" s="17"/>
      <c r="FW112" s="17"/>
      <c r="FX112" s="17"/>
      <c r="FY112" s="17"/>
    </row>
    <row r="113" spans="1:181" s="3" customFormat="1" ht="16" customHeight="1" x14ac:dyDescent="0.2">
      <c r="A113" s="17"/>
      <c r="B113" s="17"/>
      <c r="C113" s="17"/>
      <c r="D113" s="19"/>
      <c r="E113" s="19"/>
      <c r="F113" s="17"/>
      <c r="G113" s="37"/>
      <c r="H113" s="17"/>
      <c r="I113" s="17"/>
      <c r="J113" s="17"/>
      <c r="K113" s="17"/>
      <c r="L113" s="17"/>
      <c r="M113" s="19"/>
      <c r="N113" s="19"/>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17"/>
      <c r="DJ113" s="17"/>
      <c r="DK113" s="17"/>
      <c r="DL113" s="17"/>
      <c r="DM113" s="17"/>
      <c r="DN113" s="17"/>
      <c r="DO113" s="17"/>
      <c r="DP113" s="17"/>
      <c r="DQ113" s="17"/>
      <c r="DR113" s="17"/>
      <c r="DS113" s="17"/>
      <c r="DT113" s="17"/>
      <c r="DU113" s="17"/>
      <c r="DV113" s="17"/>
      <c r="DW113" s="17"/>
      <c r="DX113" s="17"/>
      <c r="DY113" s="17"/>
      <c r="DZ113" s="17"/>
      <c r="EA113" s="17"/>
      <c r="EB113" s="17"/>
      <c r="EC113" s="17"/>
      <c r="ED113" s="17"/>
      <c r="EE113" s="17"/>
      <c r="EF113" s="17"/>
      <c r="EG113" s="17"/>
      <c r="EH113" s="17"/>
      <c r="EI113" s="17"/>
      <c r="EJ113" s="17"/>
      <c r="EK113" s="17"/>
      <c r="EL113" s="17"/>
      <c r="EM113" s="17"/>
      <c r="EN113" s="17"/>
      <c r="EO113" s="17"/>
      <c r="EP113" s="17"/>
      <c r="EQ113" s="17"/>
      <c r="ER113" s="17"/>
      <c r="ES113" s="17"/>
      <c r="ET113" s="17"/>
      <c r="EU113" s="17"/>
      <c r="EV113" s="17"/>
      <c r="EW113" s="17"/>
      <c r="EX113" s="17"/>
      <c r="EY113" s="17"/>
      <c r="EZ113" s="17"/>
      <c r="FA113" s="17"/>
      <c r="FB113" s="17"/>
      <c r="FC113" s="17"/>
      <c r="FD113" s="17"/>
      <c r="FE113" s="17"/>
      <c r="FF113" s="17"/>
      <c r="FG113" s="17"/>
      <c r="FH113" s="17"/>
      <c r="FI113" s="17"/>
      <c r="FJ113" s="17"/>
      <c r="FK113" s="17"/>
      <c r="FL113" s="17"/>
      <c r="FM113" s="17"/>
      <c r="FN113" s="17"/>
      <c r="FO113" s="17"/>
      <c r="FP113" s="17"/>
      <c r="FQ113" s="17"/>
      <c r="FR113" s="17"/>
      <c r="FS113" s="17"/>
      <c r="FT113" s="17"/>
      <c r="FU113" s="17"/>
      <c r="FV113" s="17"/>
      <c r="FW113" s="17"/>
      <c r="FX113" s="17"/>
      <c r="FY113" s="17"/>
    </row>
    <row r="114" spans="1:181" s="3" customFormat="1" ht="16" customHeight="1" x14ac:dyDescent="0.2">
      <c r="A114" s="17"/>
      <c r="B114" s="17"/>
      <c r="C114" s="17"/>
      <c r="D114" s="19"/>
      <c r="E114" s="19"/>
      <c r="F114" s="17"/>
      <c r="G114" s="37"/>
      <c r="H114" s="17"/>
      <c r="I114" s="17"/>
      <c r="J114" s="17"/>
      <c r="K114" s="17"/>
      <c r="L114" s="17"/>
      <c r="M114" s="19"/>
      <c r="N114" s="19"/>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c r="CG114" s="17"/>
      <c r="CH114" s="17"/>
      <c r="CI114" s="17"/>
      <c r="CJ114" s="17"/>
      <c r="CK114" s="17"/>
      <c r="CL114" s="17"/>
      <c r="CM114" s="17"/>
      <c r="CN114" s="17"/>
      <c r="CO114" s="17"/>
      <c r="CP114" s="17"/>
      <c r="CQ114" s="17"/>
      <c r="CR114" s="17"/>
      <c r="CS114" s="17"/>
      <c r="CT114" s="17"/>
      <c r="CU114" s="17"/>
      <c r="CV114" s="17"/>
      <c r="CW114" s="17"/>
      <c r="CX114" s="17"/>
      <c r="CY114" s="17"/>
      <c r="CZ114" s="17"/>
      <c r="DA114" s="17"/>
      <c r="DB114" s="17"/>
      <c r="DC114" s="17"/>
      <c r="DD114" s="17"/>
      <c r="DE114" s="17"/>
      <c r="DF114" s="17"/>
      <c r="DG114" s="17"/>
      <c r="DH114" s="17"/>
      <c r="DI114" s="17"/>
      <c r="DJ114" s="17"/>
      <c r="DK114" s="17"/>
      <c r="DL114" s="17"/>
      <c r="DM114" s="17"/>
      <c r="DN114" s="17"/>
      <c r="DO114" s="17"/>
      <c r="DP114" s="17"/>
      <c r="DQ114" s="17"/>
      <c r="DR114" s="17"/>
      <c r="DS114" s="17"/>
      <c r="DT114" s="17"/>
      <c r="DU114" s="17"/>
      <c r="DV114" s="17"/>
      <c r="DW114" s="17"/>
      <c r="DX114" s="17"/>
      <c r="DY114" s="17"/>
      <c r="DZ114" s="17"/>
      <c r="EA114" s="17"/>
      <c r="EB114" s="17"/>
      <c r="EC114" s="17"/>
      <c r="ED114" s="17"/>
      <c r="EE114" s="17"/>
      <c r="EF114" s="17"/>
      <c r="EG114" s="17"/>
      <c r="EH114" s="17"/>
      <c r="EI114" s="17"/>
      <c r="EJ114" s="17"/>
      <c r="EK114" s="17"/>
      <c r="EL114" s="17"/>
      <c r="EM114" s="17"/>
      <c r="EN114" s="17"/>
      <c r="EO114" s="17"/>
      <c r="EP114" s="17"/>
      <c r="EQ114" s="17"/>
      <c r="ER114" s="17"/>
      <c r="ES114" s="17"/>
      <c r="ET114" s="17"/>
      <c r="EU114" s="17"/>
      <c r="EV114" s="17"/>
      <c r="EW114" s="17"/>
      <c r="EX114" s="17"/>
      <c r="EY114" s="17"/>
      <c r="EZ114" s="17"/>
      <c r="FA114" s="17"/>
      <c r="FB114" s="17"/>
      <c r="FC114" s="17"/>
      <c r="FD114" s="17"/>
      <c r="FE114" s="17"/>
      <c r="FF114" s="17"/>
      <c r="FG114" s="17"/>
      <c r="FH114" s="17"/>
      <c r="FI114" s="17"/>
      <c r="FJ114" s="17"/>
      <c r="FK114" s="17"/>
      <c r="FL114" s="17"/>
      <c r="FM114" s="17"/>
      <c r="FN114" s="17"/>
      <c r="FO114" s="17"/>
      <c r="FP114" s="17"/>
      <c r="FQ114" s="17"/>
      <c r="FR114" s="17"/>
      <c r="FS114" s="17"/>
      <c r="FT114" s="17"/>
      <c r="FU114" s="17"/>
      <c r="FV114" s="17"/>
      <c r="FW114" s="17"/>
      <c r="FX114" s="17"/>
      <c r="FY114" s="17"/>
    </row>
    <row r="115" spans="1:181" s="3" customFormat="1" ht="16" customHeight="1" x14ac:dyDescent="0.2">
      <c r="A115" s="17"/>
      <c r="B115" s="17"/>
      <c r="C115" s="17"/>
      <c r="D115" s="19"/>
      <c r="E115" s="19"/>
      <c r="F115" s="17"/>
      <c r="G115" s="37"/>
      <c r="H115" s="17"/>
      <c r="I115" s="17"/>
      <c r="J115" s="17"/>
      <c r="K115" s="17"/>
      <c r="L115" s="17"/>
      <c r="M115" s="19"/>
      <c r="N115" s="19"/>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c r="DC115" s="17"/>
      <c r="DD115" s="17"/>
      <c r="DE115" s="17"/>
      <c r="DF115" s="17"/>
      <c r="DG115" s="17"/>
      <c r="DH115" s="17"/>
      <c r="DI115" s="17"/>
      <c r="DJ115" s="17"/>
      <c r="DK115" s="17"/>
      <c r="DL115" s="17"/>
      <c r="DM115" s="17"/>
      <c r="DN115" s="17"/>
      <c r="DO115" s="17"/>
      <c r="DP115" s="17"/>
      <c r="DQ115" s="17"/>
      <c r="DR115" s="17"/>
      <c r="DS115" s="17"/>
      <c r="DT115" s="17"/>
      <c r="DU115" s="17"/>
      <c r="DV115" s="17"/>
      <c r="DW115" s="17"/>
      <c r="DX115" s="17"/>
      <c r="DY115" s="17"/>
      <c r="DZ115" s="17"/>
      <c r="EA115" s="17"/>
      <c r="EB115" s="17"/>
      <c r="EC115" s="17"/>
      <c r="ED115" s="17"/>
      <c r="EE115" s="17"/>
      <c r="EF115" s="17"/>
      <c r="EG115" s="17"/>
      <c r="EH115" s="17"/>
      <c r="EI115" s="17"/>
      <c r="EJ115" s="17"/>
      <c r="EK115" s="17"/>
      <c r="EL115" s="17"/>
      <c r="EM115" s="17"/>
      <c r="EN115" s="17"/>
      <c r="EO115" s="17"/>
      <c r="EP115" s="17"/>
      <c r="EQ115" s="17"/>
      <c r="ER115" s="17"/>
      <c r="ES115" s="17"/>
      <c r="ET115" s="17"/>
      <c r="EU115" s="17"/>
      <c r="EV115" s="17"/>
      <c r="EW115" s="17"/>
      <c r="EX115" s="17"/>
      <c r="EY115" s="17"/>
      <c r="EZ115" s="17"/>
      <c r="FA115" s="17"/>
      <c r="FB115" s="17"/>
      <c r="FC115" s="17"/>
      <c r="FD115" s="17"/>
      <c r="FE115" s="17"/>
      <c r="FF115" s="17"/>
      <c r="FG115" s="17"/>
      <c r="FH115" s="17"/>
      <c r="FI115" s="17"/>
      <c r="FJ115" s="17"/>
      <c r="FK115" s="17"/>
      <c r="FL115" s="17"/>
      <c r="FM115" s="17"/>
      <c r="FN115" s="17"/>
      <c r="FO115" s="17"/>
      <c r="FP115" s="17"/>
      <c r="FQ115" s="17"/>
      <c r="FR115" s="17"/>
      <c r="FS115" s="17"/>
      <c r="FT115" s="17"/>
      <c r="FU115" s="17"/>
      <c r="FV115" s="17"/>
      <c r="FW115" s="17"/>
      <c r="FX115" s="17"/>
      <c r="FY115" s="17"/>
    </row>
    <row r="116" spans="1:181" s="3" customFormat="1" ht="16" customHeight="1" x14ac:dyDescent="0.2">
      <c r="A116" s="17"/>
      <c r="B116" s="17"/>
      <c r="C116" s="17"/>
      <c r="D116" s="19"/>
      <c r="E116" s="19"/>
      <c r="F116" s="17"/>
      <c r="G116" s="37"/>
      <c r="H116" s="17"/>
      <c r="I116" s="17"/>
      <c r="J116" s="17"/>
      <c r="K116" s="17"/>
      <c r="L116" s="17"/>
      <c r="M116" s="19"/>
      <c r="N116" s="19"/>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c r="DB116" s="17"/>
      <c r="DC116" s="17"/>
      <c r="DD116" s="17"/>
      <c r="DE116" s="17"/>
      <c r="DF116" s="17"/>
      <c r="DG116" s="17"/>
      <c r="DH116" s="17"/>
      <c r="DI116" s="17"/>
      <c r="DJ116" s="17"/>
      <c r="DK116" s="17"/>
      <c r="DL116" s="17"/>
      <c r="DM116" s="17"/>
      <c r="DN116" s="17"/>
      <c r="DO116" s="17"/>
      <c r="DP116" s="17"/>
      <c r="DQ116" s="17"/>
      <c r="DR116" s="17"/>
      <c r="DS116" s="17"/>
      <c r="DT116" s="17"/>
      <c r="DU116" s="17"/>
      <c r="DV116" s="17"/>
      <c r="DW116" s="17"/>
      <c r="DX116" s="17"/>
      <c r="DY116" s="17"/>
      <c r="DZ116" s="17"/>
      <c r="EA116" s="17"/>
      <c r="EB116" s="17"/>
      <c r="EC116" s="17"/>
      <c r="ED116" s="17"/>
      <c r="EE116" s="17"/>
      <c r="EF116" s="17"/>
      <c r="EG116" s="17"/>
      <c r="EH116" s="17"/>
      <c r="EI116" s="17"/>
      <c r="EJ116" s="17"/>
      <c r="EK116" s="17"/>
      <c r="EL116" s="17"/>
      <c r="EM116" s="17"/>
      <c r="EN116" s="17"/>
      <c r="EO116" s="17"/>
      <c r="EP116" s="17"/>
      <c r="EQ116" s="17"/>
      <c r="ER116" s="17"/>
      <c r="ES116" s="17"/>
      <c r="ET116" s="17"/>
      <c r="EU116" s="17"/>
      <c r="EV116" s="17"/>
      <c r="EW116" s="17"/>
      <c r="EX116" s="17"/>
      <c r="EY116" s="17"/>
      <c r="EZ116" s="17"/>
      <c r="FA116" s="17"/>
      <c r="FB116" s="17"/>
      <c r="FC116" s="17"/>
      <c r="FD116" s="17"/>
      <c r="FE116" s="17"/>
      <c r="FF116" s="17"/>
      <c r="FG116" s="17"/>
      <c r="FH116" s="17"/>
      <c r="FI116" s="17"/>
      <c r="FJ116" s="17"/>
      <c r="FK116" s="17"/>
      <c r="FL116" s="17"/>
      <c r="FM116" s="17"/>
      <c r="FN116" s="17"/>
      <c r="FO116" s="17"/>
      <c r="FP116" s="17"/>
      <c r="FQ116" s="17"/>
      <c r="FR116" s="17"/>
      <c r="FS116" s="17"/>
      <c r="FT116" s="17"/>
      <c r="FU116" s="17"/>
      <c r="FV116" s="17"/>
      <c r="FW116" s="17"/>
      <c r="FX116" s="17"/>
      <c r="FY116" s="17"/>
    </row>
    <row r="117" spans="1:181" s="3" customFormat="1" ht="16" customHeight="1" x14ac:dyDescent="0.2">
      <c r="A117" s="17"/>
      <c r="B117" s="17"/>
      <c r="C117" s="17"/>
      <c r="D117" s="19"/>
      <c r="E117" s="19"/>
      <c r="F117" s="17"/>
      <c r="G117" s="37"/>
      <c r="H117" s="17"/>
      <c r="I117" s="17"/>
      <c r="J117" s="17"/>
      <c r="K117" s="17"/>
      <c r="L117" s="17"/>
      <c r="M117" s="19"/>
      <c r="N117" s="19"/>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7"/>
      <c r="CO117" s="17"/>
      <c r="CP117" s="17"/>
      <c r="CQ117" s="17"/>
      <c r="CR117" s="17"/>
      <c r="CS117" s="17"/>
      <c r="CT117" s="17"/>
      <c r="CU117" s="17"/>
      <c r="CV117" s="17"/>
      <c r="CW117" s="17"/>
      <c r="CX117" s="17"/>
      <c r="CY117" s="17"/>
      <c r="CZ117" s="17"/>
      <c r="DA117" s="17"/>
      <c r="DB117" s="17"/>
      <c r="DC117" s="17"/>
      <c r="DD117" s="17"/>
      <c r="DE117" s="17"/>
      <c r="DF117" s="17"/>
      <c r="DG117" s="17"/>
      <c r="DH117" s="17"/>
      <c r="DI117" s="17"/>
      <c r="DJ117" s="17"/>
      <c r="DK117" s="17"/>
      <c r="DL117" s="17"/>
      <c r="DM117" s="17"/>
      <c r="DN117" s="17"/>
      <c r="DO117" s="17"/>
      <c r="DP117" s="17"/>
      <c r="DQ117" s="17"/>
      <c r="DR117" s="17"/>
      <c r="DS117" s="17"/>
      <c r="DT117" s="17"/>
      <c r="DU117" s="17"/>
      <c r="DV117" s="17"/>
      <c r="DW117" s="17"/>
      <c r="DX117" s="17"/>
      <c r="DY117" s="17"/>
      <c r="DZ117" s="17"/>
      <c r="EA117" s="17"/>
      <c r="EB117" s="17"/>
      <c r="EC117" s="17"/>
      <c r="ED117" s="17"/>
      <c r="EE117" s="17"/>
      <c r="EF117" s="17"/>
      <c r="EG117" s="17"/>
      <c r="EH117" s="17"/>
      <c r="EI117" s="17"/>
      <c r="EJ117" s="17"/>
      <c r="EK117" s="17"/>
      <c r="EL117" s="17"/>
      <c r="EM117" s="17"/>
      <c r="EN117" s="17"/>
      <c r="EO117" s="17"/>
      <c r="EP117" s="17"/>
      <c r="EQ117" s="17"/>
      <c r="ER117" s="17"/>
      <c r="ES117" s="17"/>
      <c r="ET117" s="17"/>
      <c r="EU117" s="17"/>
      <c r="EV117" s="17"/>
      <c r="EW117" s="17"/>
      <c r="EX117" s="17"/>
      <c r="EY117" s="17"/>
      <c r="EZ117" s="17"/>
      <c r="FA117" s="17"/>
      <c r="FB117" s="17"/>
      <c r="FC117" s="17"/>
      <c r="FD117" s="17"/>
      <c r="FE117" s="17"/>
      <c r="FF117" s="17"/>
      <c r="FG117" s="17"/>
      <c r="FH117" s="17"/>
      <c r="FI117" s="17"/>
      <c r="FJ117" s="17"/>
      <c r="FK117" s="17"/>
      <c r="FL117" s="17"/>
      <c r="FM117" s="17"/>
      <c r="FN117" s="17"/>
      <c r="FO117" s="17"/>
      <c r="FP117" s="17"/>
      <c r="FQ117" s="17"/>
      <c r="FR117" s="17"/>
      <c r="FS117" s="17"/>
      <c r="FT117" s="17"/>
      <c r="FU117" s="17"/>
      <c r="FV117" s="17"/>
      <c r="FW117" s="17"/>
      <c r="FX117" s="17"/>
      <c r="FY117" s="17"/>
    </row>
    <row r="118" spans="1:181" s="3" customFormat="1" ht="16" customHeight="1" x14ac:dyDescent="0.2">
      <c r="A118" s="17"/>
      <c r="B118" s="17"/>
      <c r="C118" s="17"/>
      <c r="D118" s="19"/>
      <c r="E118" s="19"/>
      <c r="F118" s="17"/>
      <c r="G118" s="37"/>
      <c r="H118" s="17"/>
      <c r="I118" s="17"/>
      <c r="J118" s="17"/>
      <c r="K118" s="17"/>
      <c r="L118" s="17"/>
      <c r="M118" s="19"/>
      <c r="N118" s="19"/>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c r="DC118" s="17"/>
      <c r="DD118" s="17"/>
      <c r="DE118" s="17"/>
      <c r="DF118" s="17"/>
      <c r="DG118" s="17"/>
      <c r="DH118" s="17"/>
      <c r="DI118" s="17"/>
      <c r="DJ118" s="17"/>
      <c r="DK118" s="17"/>
      <c r="DL118" s="17"/>
      <c r="DM118" s="17"/>
      <c r="DN118" s="17"/>
      <c r="DO118" s="17"/>
      <c r="DP118" s="17"/>
      <c r="DQ118" s="17"/>
      <c r="DR118" s="17"/>
      <c r="DS118" s="17"/>
      <c r="DT118" s="17"/>
      <c r="DU118" s="17"/>
      <c r="DV118" s="17"/>
      <c r="DW118" s="17"/>
      <c r="DX118" s="17"/>
      <c r="DY118" s="17"/>
      <c r="DZ118" s="17"/>
      <c r="EA118" s="17"/>
      <c r="EB118" s="17"/>
      <c r="EC118" s="17"/>
      <c r="ED118" s="17"/>
      <c r="EE118" s="17"/>
      <c r="EF118" s="17"/>
      <c r="EG118" s="17"/>
      <c r="EH118" s="17"/>
      <c r="EI118" s="17"/>
      <c r="EJ118" s="17"/>
      <c r="EK118" s="17"/>
      <c r="EL118" s="17"/>
      <c r="EM118" s="17"/>
      <c r="EN118" s="17"/>
      <c r="EO118" s="17"/>
      <c r="EP118" s="17"/>
      <c r="EQ118" s="17"/>
      <c r="ER118" s="17"/>
      <c r="ES118" s="17"/>
      <c r="ET118" s="17"/>
      <c r="EU118" s="17"/>
      <c r="EV118" s="17"/>
      <c r="EW118" s="17"/>
      <c r="EX118" s="17"/>
      <c r="EY118" s="17"/>
      <c r="EZ118" s="17"/>
      <c r="FA118" s="17"/>
      <c r="FB118" s="17"/>
      <c r="FC118" s="17"/>
      <c r="FD118" s="17"/>
      <c r="FE118" s="17"/>
      <c r="FF118" s="17"/>
      <c r="FG118" s="17"/>
      <c r="FH118" s="17"/>
      <c r="FI118" s="17"/>
      <c r="FJ118" s="17"/>
      <c r="FK118" s="17"/>
      <c r="FL118" s="17"/>
      <c r="FM118" s="17"/>
      <c r="FN118" s="17"/>
      <c r="FO118" s="17"/>
      <c r="FP118" s="17"/>
      <c r="FQ118" s="17"/>
      <c r="FR118" s="17"/>
      <c r="FS118" s="17"/>
      <c r="FT118" s="17"/>
      <c r="FU118" s="17"/>
      <c r="FV118" s="17"/>
      <c r="FW118" s="17"/>
      <c r="FX118" s="17"/>
      <c r="FY118" s="17"/>
    </row>
    <row r="119" spans="1:181" s="3" customFormat="1" ht="16" customHeight="1" x14ac:dyDescent="0.2">
      <c r="A119" s="17"/>
      <c r="B119" s="17"/>
      <c r="C119" s="17"/>
      <c r="D119" s="19"/>
      <c r="E119" s="19"/>
      <c r="F119" s="17"/>
      <c r="G119" s="37"/>
      <c r="H119" s="17"/>
      <c r="I119" s="17"/>
      <c r="J119" s="17"/>
      <c r="K119" s="17"/>
      <c r="L119" s="17"/>
      <c r="M119" s="19"/>
      <c r="N119" s="19"/>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c r="DG119" s="17"/>
      <c r="DH119" s="17"/>
      <c r="DI119" s="17"/>
      <c r="DJ119" s="17"/>
      <c r="DK119" s="17"/>
      <c r="DL119" s="17"/>
      <c r="DM119" s="17"/>
      <c r="DN119" s="17"/>
      <c r="DO119" s="17"/>
      <c r="DP119" s="17"/>
      <c r="DQ119" s="17"/>
      <c r="DR119" s="17"/>
      <c r="DS119" s="17"/>
      <c r="DT119" s="17"/>
      <c r="DU119" s="17"/>
      <c r="DV119" s="17"/>
      <c r="DW119" s="17"/>
      <c r="DX119" s="17"/>
      <c r="DY119" s="17"/>
      <c r="DZ119" s="17"/>
      <c r="EA119" s="17"/>
      <c r="EB119" s="17"/>
      <c r="EC119" s="17"/>
      <c r="ED119" s="17"/>
      <c r="EE119" s="17"/>
      <c r="EF119" s="17"/>
      <c r="EG119" s="17"/>
      <c r="EH119" s="17"/>
      <c r="EI119" s="17"/>
      <c r="EJ119" s="17"/>
      <c r="EK119" s="17"/>
      <c r="EL119" s="17"/>
      <c r="EM119" s="17"/>
      <c r="EN119" s="17"/>
      <c r="EO119" s="17"/>
      <c r="EP119" s="17"/>
      <c r="EQ119" s="17"/>
      <c r="ER119" s="17"/>
      <c r="ES119" s="17"/>
      <c r="ET119" s="17"/>
      <c r="EU119" s="17"/>
      <c r="EV119" s="17"/>
      <c r="EW119" s="17"/>
      <c r="EX119" s="17"/>
      <c r="EY119" s="17"/>
      <c r="EZ119" s="17"/>
      <c r="FA119" s="17"/>
      <c r="FB119" s="17"/>
      <c r="FC119" s="17"/>
      <c r="FD119" s="17"/>
      <c r="FE119" s="17"/>
      <c r="FF119" s="17"/>
      <c r="FG119" s="17"/>
      <c r="FH119" s="17"/>
      <c r="FI119" s="17"/>
      <c r="FJ119" s="17"/>
      <c r="FK119" s="17"/>
      <c r="FL119" s="17"/>
      <c r="FM119" s="17"/>
      <c r="FN119" s="17"/>
      <c r="FO119" s="17"/>
      <c r="FP119" s="17"/>
      <c r="FQ119" s="17"/>
      <c r="FR119" s="17"/>
      <c r="FS119" s="17"/>
      <c r="FT119" s="17"/>
      <c r="FU119" s="17"/>
      <c r="FV119" s="17"/>
      <c r="FW119" s="17"/>
      <c r="FX119" s="17"/>
      <c r="FY119" s="17"/>
    </row>
    <row r="120" spans="1:181" s="3" customFormat="1" ht="16" customHeight="1" x14ac:dyDescent="0.2">
      <c r="A120" s="17"/>
      <c r="B120" s="17"/>
      <c r="C120" s="17"/>
      <c r="D120" s="19"/>
      <c r="E120" s="19"/>
      <c r="F120" s="17"/>
      <c r="G120" s="37"/>
      <c r="H120" s="17"/>
      <c r="I120" s="17"/>
      <c r="J120" s="17"/>
      <c r="K120" s="17"/>
      <c r="L120" s="17"/>
      <c r="M120" s="19"/>
      <c r="N120" s="19"/>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c r="DC120" s="17"/>
      <c r="DD120" s="17"/>
      <c r="DE120" s="17"/>
      <c r="DF120" s="17"/>
      <c r="DG120" s="17"/>
      <c r="DH120" s="17"/>
      <c r="DI120" s="17"/>
      <c r="DJ120" s="17"/>
      <c r="DK120" s="17"/>
      <c r="DL120" s="17"/>
      <c r="DM120" s="17"/>
      <c r="DN120" s="17"/>
      <c r="DO120" s="17"/>
      <c r="DP120" s="17"/>
      <c r="DQ120" s="17"/>
      <c r="DR120" s="17"/>
      <c r="DS120" s="17"/>
      <c r="DT120" s="17"/>
      <c r="DU120" s="17"/>
      <c r="DV120" s="17"/>
      <c r="DW120" s="17"/>
      <c r="DX120" s="17"/>
      <c r="DY120" s="17"/>
      <c r="DZ120" s="17"/>
      <c r="EA120" s="17"/>
      <c r="EB120" s="17"/>
      <c r="EC120" s="17"/>
      <c r="ED120" s="17"/>
      <c r="EE120" s="17"/>
      <c r="EF120" s="17"/>
      <c r="EG120" s="17"/>
      <c r="EH120" s="17"/>
      <c r="EI120" s="17"/>
      <c r="EJ120" s="17"/>
      <c r="EK120" s="17"/>
      <c r="EL120" s="17"/>
      <c r="EM120" s="17"/>
      <c r="EN120" s="17"/>
      <c r="EO120" s="17"/>
      <c r="EP120" s="17"/>
      <c r="EQ120" s="17"/>
      <c r="ER120" s="17"/>
      <c r="ES120" s="17"/>
      <c r="ET120" s="17"/>
      <c r="EU120" s="17"/>
      <c r="EV120" s="17"/>
      <c r="EW120" s="17"/>
      <c r="EX120" s="17"/>
      <c r="EY120" s="17"/>
      <c r="EZ120" s="17"/>
      <c r="FA120" s="17"/>
      <c r="FB120" s="17"/>
      <c r="FC120" s="17"/>
      <c r="FD120" s="17"/>
      <c r="FE120" s="17"/>
      <c r="FF120" s="17"/>
      <c r="FG120" s="17"/>
      <c r="FH120" s="17"/>
      <c r="FI120" s="17"/>
      <c r="FJ120" s="17"/>
      <c r="FK120" s="17"/>
      <c r="FL120" s="17"/>
      <c r="FM120" s="17"/>
      <c r="FN120" s="17"/>
      <c r="FO120" s="17"/>
      <c r="FP120" s="17"/>
      <c r="FQ120" s="17"/>
      <c r="FR120" s="17"/>
      <c r="FS120" s="17"/>
      <c r="FT120" s="17"/>
      <c r="FU120" s="17"/>
      <c r="FV120" s="17"/>
      <c r="FW120" s="17"/>
      <c r="FX120" s="17"/>
      <c r="FY120" s="17"/>
    </row>
    <row r="121" spans="1:181" s="3" customFormat="1" ht="16" customHeight="1" x14ac:dyDescent="0.2">
      <c r="A121" s="17"/>
      <c r="B121" s="17"/>
      <c r="C121" s="17"/>
      <c r="D121" s="19"/>
      <c r="E121" s="19"/>
      <c r="F121" s="17"/>
      <c r="G121" s="37"/>
      <c r="H121" s="17"/>
      <c r="I121" s="17"/>
      <c r="J121" s="17"/>
      <c r="K121" s="17"/>
      <c r="L121" s="17"/>
      <c r="M121" s="19"/>
      <c r="N121" s="19"/>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c r="CG121" s="17"/>
      <c r="CH121" s="17"/>
      <c r="CI121" s="17"/>
      <c r="CJ121" s="17"/>
      <c r="CK121" s="17"/>
      <c r="CL121" s="17"/>
      <c r="CM121" s="17"/>
      <c r="CN121" s="17"/>
      <c r="CO121" s="17"/>
      <c r="CP121" s="17"/>
      <c r="CQ121" s="17"/>
      <c r="CR121" s="17"/>
      <c r="CS121" s="17"/>
      <c r="CT121" s="17"/>
      <c r="CU121" s="17"/>
      <c r="CV121" s="17"/>
      <c r="CW121" s="17"/>
      <c r="CX121" s="17"/>
      <c r="CY121" s="17"/>
      <c r="CZ121" s="17"/>
      <c r="DA121" s="17"/>
      <c r="DB121" s="17"/>
      <c r="DC121" s="17"/>
      <c r="DD121" s="17"/>
      <c r="DE121" s="17"/>
      <c r="DF121" s="17"/>
      <c r="DG121" s="17"/>
      <c r="DH121" s="17"/>
      <c r="DI121" s="17"/>
      <c r="DJ121" s="17"/>
      <c r="DK121" s="17"/>
      <c r="DL121" s="17"/>
      <c r="DM121" s="17"/>
      <c r="DN121" s="17"/>
      <c r="DO121" s="17"/>
      <c r="DP121" s="17"/>
      <c r="DQ121" s="17"/>
      <c r="DR121" s="17"/>
      <c r="DS121" s="17"/>
      <c r="DT121" s="17"/>
      <c r="DU121" s="17"/>
      <c r="DV121" s="17"/>
      <c r="DW121" s="17"/>
      <c r="DX121" s="17"/>
      <c r="DY121" s="17"/>
      <c r="DZ121" s="17"/>
      <c r="EA121" s="17"/>
      <c r="EB121" s="17"/>
      <c r="EC121" s="17"/>
      <c r="ED121" s="17"/>
      <c r="EE121" s="17"/>
      <c r="EF121" s="17"/>
      <c r="EG121" s="17"/>
      <c r="EH121" s="17"/>
      <c r="EI121" s="17"/>
      <c r="EJ121" s="17"/>
      <c r="EK121" s="17"/>
      <c r="EL121" s="17"/>
      <c r="EM121" s="17"/>
      <c r="EN121" s="17"/>
      <c r="EO121" s="17"/>
      <c r="EP121" s="17"/>
      <c r="EQ121" s="17"/>
      <c r="ER121" s="17"/>
      <c r="ES121" s="17"/>
      <c r="ET121" s="17"/>
      <c r="EU121" s="17"/>
      <c r="EV121" s="17"/>
      <c r="EW121" s="17"/>
      <c r="EX121" s="17"/>
      <c r="EY121" s="17"/>
      <c r="EZ121" s="17"/>
      <c r="FA121" s="17"/>
      <c r="FB121" s="17"/>
      <c r="FC121" s="17"/>
      <c r="FD121" s="17"/>
      <c r="FE121" s="17"/>
      <c r="FF121" s="17"/>
      <c r="FG121" s="17"/>
      <c r="FH121" s="17"/>
      <c r="FI121" s="17"/>
      <c r="FJ121" s="17"/>
      <c r="FK121" s="17"/>
      <c r="FL121" s="17"/>
      <c r="FM121" s="17"/>
      <c r="FN121" s="17"/>
      <c r="FO121" s="17"/>
      <c r="FP121" s="17"/>
      <c r="FQ121" s="17"/>
      <c r="FR121" s="17"/>
      <c r="FS121" s="17"/>
      <c r="FT121" s="17"/>
      <c r="FU121" s="17"/>
      <c r="FV121" s="17"/>
      <c r="FW121" s="17"/>
      <c r="FX121" s="17"/>
      <c r="FY121" s="17"/>
    </row>
    <row r="122" spans="1:181" s="3" customFormat="1" ht="16" customHeight="1" x14ac:dyDescent="0.2">
      <c r="A122" s="17"/>
      <c r="B122" s="17"/>
      <c r="C122" s="17"/>
      <c r="D122" s="19"/>
      <c r="E122" s="19"/>
      <c r="F122" s="17"/>
      <c r="G122" s="37"/>
      <c r="H122" s="17"/>
      <c r="I122" s="17"/>
      <c r="J122" s="17"/>
      <c r="K122" s="17"/>
      <c r="L122" s="17"/>
      <c r="M122" s="19"/>
      <c r="N122" s="19"/>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17"/>
      <c r="CM122" s="17"/>
      <c r="CN122" s="17"/>
      <c r="CO122" s="17"/>
      <c r="CP122" s="17"/>
      <c r="CQ122" s="17"/>
      <c r="CR122" s="17"/>
      <c r="CS122" s="17"/>
      <c r="CT122" s="17"/>
      <c r="CU122" s="17"/>
      <c r="CV122" s="17"/>
      <c r="CW122" s="17"/>
      <c r="CX122" s="17"/>
      <c r="CY122" s="17"/>
      <c r="CZ122" s="17"/>
      <c r="DA122" s="17"/>
      <c r="DB122" s="17"/>
      <c r="DC122" s="17"/>
      <c r="DD122" s="17"/>
      <c r="DE122" s="17"/>
      <c r="DF122" s="17"/>
      <c r="DG122" s="17"/>
      <c r="DH122" s="17"/>
      <c r="DI122" s="17"/>
      <c r="DJ122" s="17"/>
      <c r="DK122" s="17"/>
      <c r="DL122" s="17"/>
      <c r="DM122" s="17"/>
      <c r="DN122" s="17"/>
      <c r="DO122" s="17"/>
      <c r="DP122" s="17"/>
      <c r="DQ122" s="17"/>
      <c r="DR122" s="17"/>
      <c r="DS122" s="17"/>
      <c r="DT122" s="17"/>
      <c r="DU122" s="17"/>
      <c r="DV122" s="17"/>
      <c r="DW122" s="17"/>
      <c r="DX122" s="17"/>
      <c r="DY122" s="17"/>
      <c r="DZ122" s="17"/>
      <c r="EA122" s="17"/>
      <c r="EB122" s="17"/>
      <c r="EC122" s="17"/>
      <c r="ED122" s="17"/>
      <c r="EE122" s="17"/>
      <c r="EF122" s="17"/>
      <c r="EG122" s="17"/>
      <c r="EH122" s="17"/>
      <c r="EI122" s="17"/>
      <c r="EJ122" s="17"/>
      <c r="EK122" s="17"/>
      <c r="EL122" s="17"/>
      <c r="EM122" s="17"/>
      <c r="EN122" s="17"/>
      <c r="EO122" s="17"/>
      <c r="EP122" s="17"/>
      <c r="EQ122" s="17"/>
      <c r="ER122" s="17"/>
      <c r="ES122" s="17"/>
      <c r="ET122" s="17"/>
      <c r="EU122" s="17"/>
      <c r="EV122" s="17"/>
      <c r="EW122" s="17"/>
      <c r="EX122" s="17"/>
      <c r="EY122" s="17"/>
      <c r="EZ122" s="17"/>
      <c r="FA122" s="17"/>
      <c r="FB122" s="17"/>
      <c r="FC122" s="17"/>
      <c r="FD122" s="17"/>
      <c r="FE122" s="17"/>
      <c r="FF122" s="17"/>
      <c r="FG122" s="17"/>
      <c r="FH122" s="17"/>
      <c r="FI122" s="17"/>
      <c r="FJ122" s="17"/>
      <c r="FK122" s="17"/>
      <c r="FL122" s="17"/>
      <c r="FM122" s="17"/>
      <c r="FN122" s="17"/>
      <c r="FO122" s="17"/>
      <c r="FP122" s="17"/>
      <c r="FQ122" s="17"/>
      <c r="FR122" s="17"/>
      <c r="FS122" s="17"/>
      <c r="FT122" s="17"/>
      <c r="FU122" s="17"/>
      <c r="FV122" s="17"/>
      <c r="FW122" s="17"/>
      <c r="FX122" s="17"/>
      <c r="FY122" s="17"/>
    </row>
    <row r="123" spans="1:181" s="3" customFormat="1" ht="16" customHeight="1" x14ac:dyDescent="0.2">
      <c r="A123" s="17"/>
      <c r="B123" s="17"/>
      <c r="C123" s="17"/>
      <c r="D123" s="19"/>
      <c r="E123" s="19"/>
      <c r="F123" s="17"/>
      <c r="G123" s="37"/>
      <c r="H123" s="17"/>
      <c r="I123" s="17"/>
      <c r="J123" s="17"/>
      <c r="K123" s="17"/>
      <c r="L123" s="17"/>
      <c r="M123" s="19"/>
      <c r="N123" s="19"/>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17"/>
      <c r="CM123" s="17"/>
      <c r="CN123" s="17"/>
      <c r="CO123" s="17"/>
      <c r="CP123" s="17"/>
      <c r="CQ123" s="17"/>
      <c r="CR123" s="17"/>
      <c r="CS123" s="17"/>
      <c r="CT123" s="17"/>
      <c r="CU123" s="17"/>
      <c r="CV123" s="17"/>
      <c r="CW123" s="17"/>
      <c r="CX123" s="17"/>
      <c r="CY123" s="17"/>
      <c r="CZ123" s="17"/>
      <c r="DA123" s="17"/>
      <c r="DB123" s="17"/>
      <c r="DC123" s="17"/>
      <c r="DD123" s="17"/>
      <c r="DE123" s="17"/>
      <c r="DF123" s="17"/>
      <c r="DG123" s="17"/>
      <c r="DH123" s="17"/>
      <c r="DI123" s="17"/>
      <c r="DJ123" s="17"/>
      <c r="DK123" s="17"/>
      <c r="DL123" s="17"/>
      <c r="DM123" s="17"/>
      <c r="DN123" s="17"/>
      <c r="DO123" s="17"/>
      <c r="DP123" s="17"/>
      <c r="DQ123" s="17"/>
      <c r="DR123" s="17"/>
      <c r="DS123" s="17"/>
      <c r="DT123" s="17"/>
      <c r="DU123" s="17"/>
      <c r="DV123" s="17"/>
      <c r="DW123" s="17"/>
      <c r="DX123" s="17"/>
      <c r="DY123" s="17"/>
      <c r="DZ123" s="17"/>
      <c r="EA123" s="17"/>
      <c r="EB123" s="17"/>
      <c r="EC123" s="17"/>
      <c r="ED123" s="17"/>
      <c r="EE123" s="17"/>
      <c r="EF123" s="17"/>
      <c r="EG123" s="17"/>
      <c r="EH123" s="17"/>
      <c r="EI123" s="17"/>
      <c r="EJ123" s="17"/>
      <c r="EK123" s="17"/>
      <c r="EL123" s="17"/>
      <c r="EM123" s="17"/>
      <c r="EN123" s="17"/>
      <c r="EO123" s="17"/>
      <c r="EP123" s="17"/>
      <c r="EQ123" s="17"/>
      <c r="ER123" s="17"/>
      <c r="ES123" s="17"/>
      <c r="ET123" s="17"/>
      <c r="EU123" s="17"/>
      <c r="EV123" s="17"/>
      <c r="EW123" s="17"/>
      <c r="EX123" s="17"/>
      <c r="EY123" s="17"/>
      <c r="EZ123" s="17"/>
      <c r="FA123" s="17"/>
      <c r="FB123" s="17"/>
      <c r="FC123" s="17"/>
      <c r="FD123" s="17"/>
      <c r="FE123" s="17"/>
      <c r="FF123" s="17"/>
      <c r="FG123" s="17"/>
      <c r="FH123" s="17"/>
      <c r="FI123" s="17"/>
      <c r="FJ123" s="17"/>
      <c r="FK123" s="17"/>
      <c r="FL123" s="17"/>
      <c r="FM123" s="17"/>
      <c r="FN123" s="17"/>
      <c r="FO123" s="17"/>
      <c r="FP123" s="17"/>
      <c r="FQ123" s="17"/>
      <c r="FR123" s="17"/>
      <c r="FS123" s="17"/>
      <c r="FT123" s="17"/>
      <c r="FU123" s="17"/>
      <c r="FV123" s="17"/>
      <c r="FW123" s="17"/>
      <c r="FX123" s="17"/>
      <c r="FY123" s="17"/>
    </row>
    <row r="124" spans="1:181" s="3" customFormat="1" ht="16" customHeight="1" x14ac:dyDescent="0.2">
      <c r="A124" s="17"/>
      <c r="B124" s="17"/>
      <c r="C124" s="17"/>
      <c r="D124" s="19"/>
      <c r="E124" s="19"/>
      <c r="F124" s="17"/>
      <c r="G124" s="37"/>
      <c r="H124" s="17"/>
      <c r="I124" s="17"/>
      <c r="J124" s="17"/>
      <c r="K124" s="17"/>
      <c r="L124" s="17"/>
      <c r="M124" s="19"/>
      <c r="N124" s="19"/>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c r="DC124" s="17"/>
      <c r="DD124" s="17"/>
      <c r="DE124" s="17"/>
      <c r="DF124" s="17"/>
      <c r="DG124" s="17"/>
      <c r="DH124" s="17"/>
      <c r="DI124" s="17"/>
      <c r="DJ124" s="17"/>
      <c r="DK124" s="17"/>
      <c r="DL124" s="17"/>
      <c r="DM124" s="17"/>
      <c r="DN124" s="17"/>
      <c r="DO124" s="17"/>
      <c r="DP124" s="17"/>
      <c r="DQ124" s="17"/>
      <c r="DR124" s="17"/>
      <c r="DS124" s="17"/>
      <c r="DT124" s="17"/>
      <c r="DU124" s="17"/>
      <c r="DV124" s="17"/>
      <c r="DW124" s="17"/>
      <c r="DX124" s="17"/>
      <c r="DY124" s="17"/>
      <c r="DZ124" s="17"/>
      <c r="EA124" s="17"/>
      <c r="EB124" s="17"/>
      <c r="EC124" s="17"/>
      <c r="ED124" s="17"/>
      <c r="EE124" s="17"/>
      <c r="EF124" s="17"/>
      <c r="EG124" s="17"/>
      <c r="EH124" s="17"/>
      <c r="EI124" s="17"/>
      <c r="EJ124" s="17"/>
      <c r="EK124" s="17"/>
      <c r="EL124" s="17"/>
      <c r="EM124" s="17"/>
      <c r="EN124" s="17"/>
      <c r="EO124" s="17"/>
      <c r="EP124" s="17"/>
      <c r="EQ124" s="17"/>
      <c r="ER124" s="17"/>
      <c r="ES124" s="17"/>
      <c r="ET124" s="17"/>
      <c r="EU124" s="17"/>
      <c r="EV124" s="17"/>
      <c r="EW124" s="17"/>
      <c r="EX124" s="17"/>
      <c r="EY124" s="17"/>
      <c r="EZ124" s="17"/>
      <c r="FA124" s="17"/>
      <c r="FB124" s="17"/>
      <c r="FC124" s="17"/>
      <c r="FD124" s="17"/>
      <c r="FE124" s="17"/>
      <c r="FF124" s="17"/>
      <c r="FG124" s="17"/>
      <c r="FH124" s="17"/>
      <c r="FI124" s="17"/>
      <c r="FJ124" s="17"/>
      <c r="FK124" s="17"/>
      <c r="FL124" s="17"/>
      <c r="FM124" s="17"/>
      <c r="FN124" s="17"/>
      <c r="FO124" s="17"/>
      <c r="FP124" s="17"/>
      <c r="FQ124" s="17"/>
      <c r="FR124" s="17"/>
      <c r="FS124" s="17"/>
      <c r="FT124" s="17"/>
      <c r="FU124" s="17"/>
      <c r="FV124" s="17"/>
      <c r="FW124" s="17"/>
      <c r="FX124" s="17"/>
      <c r="FY124" s="17"/>
    </row>
    <row r="125" spans="1:181" s="3" customFormat="1" ht="16" customHeight="1" x14ac:dyDescent="0.2">
      <c r="A125" s="17"/>
      <c r="B125" s="17"/>
      <c r="C125" s="17"/>
      <c r="D125" s="19"/>
      <c r="E125" s="19"/>
      <c r="F125" s="17"/>
      <c r="G125" s="37"/>
      <c r="H125" s="17"/>
      <c r="I125" s="17"/>
      <c r="J125" s="17"/>
      <c r="K125" s="17"/>
      <c r="L125" s="17"/>
      <c r="M125" s="19"/>
      <c r="N125" s="19"/>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7"/>
      <c r="CY125" s="17"/>
      <c r="CZ125" s="17"/>
      <c r="DA125" s="17"/>
      <c r="DB125" s="17"/>
      <c r="DC125" s="17"/>
      <c r="DD125" s="17"/>
      <c r="DE125" s="17"/>
      <c r="DF125" s="17"/>
      <c r="DG125" s="17"/>
      <c r="DH125" s="17"/>
      <c r="DI125" s="17"/>
      <c r="DJ125" s="17"/>
      <c r="DK125" s="17"/>
      <c r="DL125" s="17"/>
      <c r="DM125" s="17"/>
      <c r="DN125" s="17"/>
      <c r="DO125" s="17"/>
      <c r="DP125" s="17"/>
      <c r="DQ125" s="17"/>
      <c r="DR125" s="17"/>
      <c r="DS125" s="17"/>
      <c r="DT125" s="17"/>
      <c r="DU125" s="17"/>
      <c r="DV125" s="17"/>
      <c r="DW125" s="17"/>
      <c r="DX125" s="17"/>
      <c r="DY125" s="17"/>
      <c r="DZ125" s="17"/>
      <c r="EA125" s="17"/>
      <c r="EB125" s="17"/>
      <c r="EC125" s="17"/>
      <c r="ED125" s="17"/>
      <c r="EE125" s="17"/>
      <c r="EF125" s="17"/>
      <c r="EG125" s="17"/>
      <c r="EH125" s="17"/>
      <c r="EI125" s="17"/>
      <c r="EJ125" s="17"/>
      <c r="EK125" s="17"/>
      <c r="EL125" s="17"/>
      <c r="EM125" s="17"/>
      <c r="EN125" s="17"/>
      <c r="EO125" s="17"/>
      <c r="EP125" s="17"/>
      <c r="EQ125" s="17"/>
      <c r="ER125" s="17"/>
      <c r="ES125" s="17"/>
      <c r="ET125" s="17"/>
      <c r="EU125" s="17"/>
      <c r="EV125" s="17"/>
      <c r="EW125" s="17"/>
      <c r="EX125" s="17"/>
      <c r="EY125" s="17"/>
      <c r="EZ125" s="17"/>
      <c r="FA125" s="17"/>
      <c r="FB125" s="17"/>
      <c r="FC125" s="17"/>
      <c r="FD125" s="17"/>
      <c r="FE125" s="17"/>
      <c r="FF125" s="17"/>
      <c r="FG125" s="17"/>
      <c r="FH125" s="17"/>
      <c r="FI125" s="17"/>
      <c r="FJ125" s="17"/>
      <c r="FK125" s="17"/>
      <c r="FL125" s="17"/>
      <c r="FM125" s="17"/>
      <c r="FN125" s="17"/>
      <c r="FO125" s="17"/>
      <c r="FP125" s="17"/>
      <c r="FQ125" s="17"/>
      <c r="FR125" s="17"/>
      <c r="FS125" s="17"/>
      <c r="FT125" s="17"/>
      <c r="FU125" s="17"/>
      <c r="FV125" s="17"/>
      <c r="FW125" s="17"/>
      <c r="FX125" s="17"/>
      <c r="FY125" s="17"/>
    </row>
    <row r="126" spans="1:181" s="3" customFormat="1" ht="16" customHeight="1" x14ac:dyDescent="0.2">
      <c r="A126" s="17"/>
      <c r="B126" s="17"/>
      <c r="C126" s="17"/>
      <c r="D126" s="19"/>
      <c r="E126" s="19"/>
      <c r="F126" s="17"/>
      <c r="G126" s="37"/>
      <c r="H126" s="17"/>
      <c r="I126" s="17"/>
      <c r="J126" s="17"/>
      <c r="K126" s="17"/>
      <c r="L126" s="17"/>
      <c r="M126" s="19"/>
      <c r="N126" s="19"/>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c r="DC126" s="17"/>
      <c r="DD126" s="17"/>
      <c r="DE126" s="17"/>
      <c r="DF126" s="17"/>
      <c r="DG126" s="17"/>
      <c r="DH126" s="17"/>
      <c r="DI126" s="17"/>
      <c r="DJ126" s="17"/>
      <c r="DK126" s="17"/>
      <c r="DL126" s="17"/>
      <c r="DM126" s="17"/>
      <c r="DN126" s="17"/>
      <c r="DO126" s="17"/>
      <c r="DP126" s="17"/>
      <c r="DQ126" s="17"/>
      <c r="DR126" s="17"/>
      <c r="DS126" s="17"/>
      <c r="DT126" s="17"/>
      <c r="DU126" s="17"/>
      <c r="DV126" s="17"/>
      <c r="DW126" s="17"/>
      <c r="DX126" s="17"/>
      <c r="DY126" s="17"/>
      <c r="DZ126" s="17"/>
      <c r="EA126" s="17"/>
      <c r="EB126" s="17"/>
      <c r="EC126" s="17"/>
      <c r="ED126" s="17"/>
      <c r="EE126" s="17"/>
      <c r="EF126" s="17"/>
      <c r="EG126" s="17"/>
      <c r="EH126" s="17"/>
      <c r="EI126" s="17"/>
      <c r="EJ126" s="17"/>
      <c r="EK126" s="17"/>
      <c r="EL126" s="17"/>
      <c r="EM126" s="17"/>
      <c r="EN126" s="17"/>
      <c r="EO126" s="17"/>
      <c r="EP126" s="17"/>
      <c r="EQ126" s="17"/>
      <c r="ER126" s="17"/>
      <c r="ES126" s="17"/>
      <c r="ET126" s="17"/>
      <c r="EU126" s="17"/>
      <c r="EV126" s="17"/>
      <c r="EW126" s="17"/>
      <c r="EX126" s="17"/>
      <c r="EY126" s="17"/>
      <c r="EZ126" s="17"/>
      <c r="FA126" s="17"/>
      <c r="FB126" s="17"/>
      <c r="FC126" s="17"/>
      <c r="FD126" s="17"/>
      <c r="FE126" s="17"/>
      <c r="FF126" s="17"/>
      <c r="FG126" s="17"/>
      <c r="FH126" s="17"/>
      <c r="FI126" s="17"/>
      <c r="FJ126" s="17"/>
      <c r="FK126" s="17"/>
      <c r="FL126" s="17"/>
      <c r="FM126" s="17"/>
      <c r="FN126" s="17"/>
      <c r="FO126" s="17"/>
      <c r="FP126" s="17"/>
      <c r="FQ126" s="17"/>
      <c r="FR126" s="17"/>
      <c r="FS126" s="17"/>
      <c r="FT126" s="17"/>
      <c r="FU126" s="17"/>
      <c r="FV126" s="17"/>
      <c r="FW126" s="17"/>
      <c r="FX126" s="17"/>
      <c r="FY126" s="17"/>
    </row>
    <row r="127" spans="1:181" s="3" customFormat="1" ht="16" customHeight="1" x14ac:dyDescent="0.2">
      <c r="A127" s="17"/>
      <c r="B127" s="17"/>
      <c r="C127" s="17"/>
      <c r="D127" s="19"/>
      <c r="E127" s="19"/>
      <c r="F127" s="17"/>
      <c r="G127" s="37"/>
      <c r="H127" s="17"/>
      <c r="I127" s="17"/>
      <c r="J127" s="17"/>
      <c r="K127" s="17"/>
      <c r="L127" s="17"/>
      <c r="M127" s="19"/>
      <c r="N127" s="19"/>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c r="CG127" s="17"/>
      <c r="CH127" s="17"/>
      <c r="CI127" s="17"/>
      <c r="CJ127" s="17"/>
      <c r="CK127" s="17"/>
      <c r="CL127" s="17"/>
      <c r="CM127" s="17"/>
      <c r="CN127" s="17"/>
      <c r="CO127" s="17"/>
      <c r="CP127" s="17"/>
      <c r="CQ127" s="17"/>
      <c r="CR127" s="17"/>
      <c r="CS127" s="17"/>
      <c r="CT127" s="17"/>
      <c r="CU127" s="17"/>
      <c r="CV127" s="17"/>
      <c r="CW127" s="17"/>
      <c r="CX127" s="17"/>
      <c r="CY127" s="17"/>
      <c r="CZ127" s="17"/>
      <c r="DA127" s="17"/>
      <c r="DB127" s="17"/>
      <c r="DC127" s="17"/>
      <c r="DD127" s="17"/>
      <c r="DE127" s="17"/>
      <c r="DF127" s="17"/>
      <c r="DG127" s="17"/>
      <c r="DH127" s="17"/>
      <c r="DI127" s="17"/>
      <c r="DJ127" s="17"/>
      <c r="DK127" s="17"/>
      <c r="DL127" s="17"/>
      <c r="DM127" s="17"/>
      <c r="DN127" s="17"/>
      <c r="DO127" s="17"/>
      <c r="DP127" s="17"/>
      <c r="DQ127" s="17"/>
      <c r="DR127" s="17"/>
      <c r="DS127" s="17"/>
      <c r="DT127" s="17"/>
      <c r="DU127" s="17"/>
      <c r="DV127" s="17"/>
      <c r="DW127" s="17"/>
      <c r="DX127" s="17"/>
      <c r="DY127" s="17"/>
      <c r="DZ127" s="17"/>
      <c r="EA127" s="17"/>
      <c r="EB127" s="17"/>
      <c r="EC127" s="17"/>
      <c r="ED127" s="17"/>
      <c r="EE127" s="17"/>
      <c r="EF127" s="17"/>
      <c r="EG127" s="17"/>
      <c r="EH127" s="17"/>
      <c r="EI127" s="17"/>
      <c r="EJ127" s="17"/>
      <c r="EK127" s="17"/>
      <c r="EL127" s="17"/>
      <c r="EM127" s="17"/>
      <c r="EN127" s="17"/>
      <c r="EO127" s="17"/>
      <c r="EP127" s="17"/>
      <c r="EQ127" s="17"/>
      <c r="ER127" s="17"/>
      <c r="ES127" s="17"/>
      <c r="ET127" s="17"/>
      <c r="EU127" s="17"/>
      <c r="EV127" s="17"/>
      <c r="EW127" s="17"/>
      <c r="EX127" s="17"/>
      <c r="EY127" s="17"/>
      <c r="EZ127" s="17"/>
      <c r="FA127" s="17"/>
      <c r="FB127" s="17"/>
      <c r="FC127" s="17"/>
      <c r="FD127" s="17"/>
      <c r="FE127" s="17"/>
      <c r="FF127" s="17"/>
      <c r="FG127" s="17"/>
      <c r="FH127" s="17"/>
      <c r="FI127" s="17"/>
      <c r="FJ127" s="17"/>
      <c r="FK127" s="17"/>
      <c r="FL127" s="17"/>
      <c r="FM127" s="17"/>
      <c r="FN127" s="17"/>
      <c r="FO127" s="17"/>
      <c r="FP127" s="17"/>
      <c r="FQ127" s="17"/>
      <c r="FR127" s="17"/>
      <c r="FS127" s="17"/>
      <c r="FT127" s="17"/>
      <c r="FU127" s="17"/>
      <c r="FV127" s="17"/>
      <c r="FW127" s="17"/>
      <c r="FX127" s="17"/>
      <c r="FY127" s="17"/>
    </row>
    <row r="128" spans="1:181" s="3" customFormat="1" ht="16" customHeight="1" x14ac:dyDescent="0.2">
      <c r="A128" s="17"/>
      <c r="B128" s="17"/>
      <c r="C128" s="17"/>
      <c r="D128" s="19"/>
      <c r="E128" s="19"/>
      <c r="F128" s="17"/>
      <c r="G128" s="37"/>
      <c r="H128" s="17"/>
      <c r="I128" s="17"/>
      <c r="J128" s="17"/>
      <c r="K128" s="17"/>
      <c r="L128" s="17"/>
      <c r="M128" s="19"/>
      <c r="N128" s="19"/>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c r="CG128" s="17"/>
      <c r="CH128" s="17"/>
      <c r="CI128" s="17"/>
      <c r="CJ128" s="17"/>
      <c r="CK128" s="17"/>
      <c r="CL128" s="17"/>
      <c r="CM128" s="17"/>
      <c r="CN128" s="17"/>
      <c r="CO128" s="17"/>
      <c r="CP128" s="17"/>
      <c r="CQ128" s="17"/>
      <c r="CR128" s="17"/>
      <c r="CS128" s="17"/>
      <c r="CT128" s="17"/>
      <c r="CU128" s="17"/>
      <c r="CV128" s="17"/>
      <c r="CW128" s="17"/>
      <c r="CX128" s="17"/>
      <c r="CY128" s="17"/>
      <c r="CZ128" s="17"/>
      <c r="DA128" s="17"/>
      <c r="DB128" s="17"/>
      <c r="DC128" s="17"/>
      <c r="DD128" s="17"/>
      <c r="DE128" s="17"/>
      <c r="DF128" s="17"/>
      <c r="DG128" s="17"/>
      <c r="DH128" s="17"/>
      <c r="DI128" s="17"/>
      <c r="DJ128" s="17"/>
      <c r="DK128" s="17"/>
      <c r="DL128" s="17"/>
      <c r="DM128" s="17"/>
      <c r="DN128" s="17"/>
      <c r="DO128" s="17"/>
      <c r="DP128" s="17"/>
      <c r="DQ128" s="17"/>
      <c r="DR128" s="17"/>
      <c r="DS128" s="17"/>
      <c r="DT128" s="17"/>
      <c r="DU128" s="17"/>
      <c r="DV128" s="17"/>
      <c r="DW128" s="17"/>
      <c r="DX128" s="17"/>
      <c r="DY128" s="17"/>
      <c r="DZ128" s="17"/>
      <c r="EA128" s="17"/>
      <c r="EB128" s="17"/>
      <c r="EC128" s="17"/>
      <c r="ED128" s="17"/>
      <c r="EE128" s="17"/>
      <c r="EF128" s="17"/>
      <c r="EG128" s="17"/>
      <c r="EH128" s="17"/>
      <c r="EI128" s="17"/>
      <c r="EJ128" s="17"/>
      <c r="EK128" s="17"/>
      <c r="EL128" s="17"/>
      <c r="EM128" s="17"/>
      <c r="EN128" s="17"/>
      <c r="EO128" s="17"/>
      <c r="EP128" s="17"/>
      <c r="EQ128" s="17"/>
      <c r="ER128" s="17"/>
      <c r="ES128" s="17"/>
      <c r="ET128" s="17"/>
      <c r="EU128" s="17"/>
      <c r="EV128" s="17"/>
      <c r="EW128" s="17"/>
      <c r="EX128" s="17"/>
      <c r="EY128" s="17"/>
      <c r="EZ128" s="17"/>
      <c r="FA128" s="17"/>
      <c r="FB128" s="17"/>
      <c r="FC128" s="17"/>
      <c r="FD128" s="17"/>
      <c r="FE128" s="17"/>
      <c r="FF128" s="17"/>
      <c r="FG128" s="17"/>
      <c r="FH128" s="17"/>
      <c r="FI128" s="17"/>
      <c r="FJ128" s="17"/>
      <c r="FK128" s="17"/>
      <c r="FL128" s="17"/>
      <c r="FM128" s="17"/>
      <c r="FN128" s="17"/>
      <c r="FO128" s="17"/>
      <c r="FP128" s="17"/>
      <c r="FQ128" s="17"/>
      <c r="FR128" s="17"/>
      <c r="FS128" s="17"/>
      <c r="FT128" s="17"/>
      <c r="FU128" s="17"/>
      <c r="FV128" s="17"/>
      <c r="FW128" s="17"/>
      <c r="FX128" s="17"/>
      <c r="FY128" s="17"/>
    </row>
    <row r="129" spans="1:181" s="3" customFormat="1" ht="16" customHeight="1" x14ac:dyDescent="0.2">
      <c r="A129" s="17"/>
      <c r="B129" s="17"/>
      <c r="C129" s="17"/>
      <c r="D129" s="19"/>
      <c r="E129" s="19"/>
      <c r="F129" s="17"/>
      <c r="G129" s="37"/>
      <c r="H129" s="17"/>
      <c r="I129" s="17"/>
      <c r="J129" s="17"/>
      <c r="K129" s="17"/>
      <c r="L129" s="17"/>
      <c r="M129" s="19"/>
      <c r="N129" s="19"/>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c r="CG129" s="17"/>
      <c r="CH129" s="17"/>
      <c r="CI129" s="17"/>
      <c r="CJ129" s="17"/>
      <c r="CK129" s="17"/>
      <c r="CL129" s="17"/>
      <c r="CM129" s="17"/>
      <c r="CN129" s="17"/>
      <c r="CO129" s="17"/>
      <c r="CP129" s="17"/>
      <c r="CQ129" s="17"/>
      <c r="CR129" s="17"/>
      <c r="CS129" s="17"/>
      <c r="CT129" s="17"/>
      <c r="CU129" s="17"/>
      <c r="CV129" s="17"/>
      <c r="CW129" s="17"/>
      <c r="CX129" s="17"/>
      <c r="CY129" s="17"/>
      <c r="CZ129" s="17"/>
      <c r="DA129" s="17"/>
      <c r="DB129" s="17"/>
      <c r="DC129" s="17"/>
      <c r="DD129" s="17"/>
      <c r="DE129" s="17"/>
      <c r="DF129" s="17"/>
      <c r="DG129" s="17"/>
      <c r="DH129" s="17"/>
      <c r="DI129" s="17"/>
      <c r="DJ129" s="17"/>
      <c r="DK129" s="17"/>
      <c r="DL129" s="17"/>
      <c r="DM129" s="17"/>
      <c r="DN129" s="17"/>
      <c r="DO129" s="17"/>
      <c r="DP129" s="17"/>
      <c r="DQ129" s="17"/>
      <c r="DR129" s="17"/>
      <c r="DS129" s="17"/>
      <c r="DT129" s="17"/>
      <c r="DU129" s="17"/>
      <c r="DV129" s="17"/>
      <c r="DW129" s="17"/>
      <c r="DX129" s="17"/>
      <c r="DY129" s="17"/>
      <c r="DZ129" s="17"/>
      <c r="EA129" s="17"/>
      <c r="EB129" s="17"/>
      <c r="EC129" s="17"/>
      <c r="ED129" s="17"/>
      <c r="EE129" s="17"/>
      <c r="EF129" s="17"/>
      <c r="EG129" s="17"/>
      <c r="EH129" s="17"/>
      <c r="EI129" s="17"/>
      <c r="EJ129" s="17"/>
      <c r="EK129" s="17"/>
      <c r="EL129" s="17"/>
      <c r="EM129" s="17"/>
      <c r="EN129" s="17"/>
      <c r="EO129" s="17"/>
      <c r="EP129" s="17"/>
      <c r="EQ129" s="17"/>
      <c r="ER129" s="17"/>
      <c r="ES129" s="17"/>
      <c r="ET129" s="17"/>
      <c r="EU129" s="17"/>
      <c r="EV129" s="17"/>
      <c r="EW129" s="17"/>
      <c r="EX129" s="17"/>
      <c r="EY129" s="17"/>
      <c r="EZ129" s="17"/>
      <c r="FA129" s="17"/>
      <c r="FB129" s="17"/>
      <c r="FC129" s="17"/>
      <c r="FD129" s="17"/>
      <c r="FE129" s="17"/>
      <c r="FF129" s="17"/>
      <c r="FG129" s="17"/>
      <c r="FH129" s="17"/>
      <c r="FI129" s="17"/>
      <c r="FJ129" s="17"/>
      <c r="FK129" s="17"/>
      <c r="FL129" s="17"/>
      <c r="FM129" s="17"/>
      <c r="FN129" s="17"/>
      <c r="FO129" s="17"/>
      <c r="FP129" s="17"/>
      <c r="FQ129" s="17"/>
      <c r="FR129" s="17"/>
      <c r="FS129" s="17"/>
      <c r="FT129" s="17"/>
      <c r="FU129" s="17"/>
      <c r="FV129" s="17"/>
      <c r="FW129" s="17"/>
      <c r="FX129" s="17"/>
      <c r="FY129" s="17"/>
    </row>
    <row r="130" spans="1:181" s="3" customFormat="1" ht="16" customHeight="1" x14ac:dyDescent="0.2">
      <c r="A130" s="17"/>
      <c r="B130" s="17"/>
      <c r="C130" s="17"/>
      <c r="D130" s="19"/>
      <c r="E130" s="19"/>
      <c r="F130" s="17"/>
      <c r="G130" s="37"/>
      <c r="H130" s="17"/>
      <c r="I130" s="17"/>
      <c r="J130" s="17"/>
      <c r="K130" s="17"/>
      <c r="L130" s="17"/>
      <c r="M130" s="19"/>
      <c r="N130" s="19"/>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c r="CG130" s="17"/>
      <c r="CH130" s="17"/>
      <c r="CI130" s="17"/>
      <c r="CJ130" s="17"/>
      <c r="CK130" s="17"/>
      <c r="CL130" s="17"/>
      <c r="CM130" s="17"/>
      <c r="CN130" s="17"/>
      <c r="CO130" s="17"/>
      <c r="CP130" s="17"/>
      <c r="CQ130" s="17"/>
      <c r="CR130" s="17"/>
      <c r="CS130" s="17"/>
      <c r="CT130" s="17"/>
      <c r="CU130" s="17"/>
      <c r="CV130" s="17"/>
      <c r="CW130" s="17"/>
      <c r="CX130" s="17"/>
      <c r="CY130" s="17"/>
      <c r="CZ130" s="17"/>
      <c r="DA130" s="17"/>
      <c r="DB130" s="17"/>
      <c r="DC130" s="17"/>
      <c r="DD130" s="17"/>
      <c r="DE130" s="17"/>
      <c r="DF130" s="17"/>
      <c r="DG130" s="17"/>
      <c r="DH130" s="17"/>
      <c r="DI130" s="17"/>
      <c r="DJ130" s="17"/>
      <c r="DK130" s="17"/>
      <c r="DL130" s="17"/>
      <c r="DM130" s="17"/>
      <c r="DN130" s="17"/>
      <c r="DO130" s="17"/>
      <c r="DP130" s="17"/>
      <c r="DQ130" s="17"/>
      <c r="DR130" s="17"/>
      <c r="DS130" s="17"/>
      <c r="DT130" s="17"/>
      <c r="DU130" s="17"/>
      <c r="DV130" s="17"/>
      <c r="DW130" s="17"/>
      <c r="DX130" s="17"/>
      <c r="DY130" s="17"/>
      <c r="DZ130" s="17"/>
      <c r="EA130" s="17"/>
      <c r="EB130" s="17"/>
      <c r="EC130" s="17"/>
      <c r="ED130" s="17"/>
      <c r="EE130" s="17"/>
      <c r="EF130" s="17"/>
      <c r="EG130" s="17"/>
      <c r="EH130" s="17"/>
      <c r="EI130" s="17"/>
      <c r="EJ130" s="17"/>
      <c r="EK130" s="17"/>
      <c r="EL130" s="17"/>
      <c r="EM130" s="17"/>
      <c r="EN130" s="17"/>
      <c r="EO130" s="17"/>
      <c r="EP130" s="17"/>
      <c r="EQ130" s="17"/>
      <c r="ER130" s="17"/>
      <c r="ES130" s="17"/>
      <c r="ET130" s="17"/>
      <c r="EU130" s="17"/>
      <c r="EV130" s="17"/>
      <c r="EW130" s="17"/>
      <c r="EX130" s="17"/>
      <c r="EY130" s="17"/>
      <c r="EZ130" s="17"/>
      <c r="FA130" s="17"/>
      <c r="FB130" s="17"/>
      <c r="FC130" s="17"/>
      <c r="FD130" s="17"/>
      <c r="FE130" s="17"/>
      <c r="FF130" s="17"/>
      <c r="FG130" s="17"/>
      <c r="FH130" s="17"/>
      <c r="FI130" s="17"/>
      <c r="FJ130" s="17"/>
      <c r="FK130" s="17"/>
      <c r="FL130" s="17"/>
      <c r="FM130" s="17"/>
      <c r="FN130" s="17"/>
      <c r="FO130" s="17"/>
      <c r="FP130" s="17"/>
      <c r="FQ130" s="17"/>
      <c r="FR130" s="17"/>
      <c r="FS130" s="17"/>
      <c r="FT130" s="17"/>
      <c r="FU130" s="17"/>
      <c r="FV130" s="17"/>
      <c r="FW130" s="17"/>
      <c r="FX130" s="17"/>
      <c r="FY130" s="17"/>
    </row>
    <row r="131" spans="1:181" s="3" customFormat="1" ht="16" customHeight="1" x14ac:dyDescent="0.2">
      <c r="A131" s="17"/>
      <c r="B131" s="17"/>
      <c r="C131" s="17"/>
      <c r="D131" s="19"/>
      <c r="E131" s="19"/>
      <c r="F131" s="17"/>
      <c r="G131" s="37"/>
      <c r="H131" s="17"/>
      <c r="I131" s="17"/>
      <c r="J131" s="17"/>
      <c r="K131" s="17"/>
      <c r="L131" s="17"/>
      <c r="M131" s="19"/>
      <c r="N131" s="19"/>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c r="CG131" s="17"/>
      <c r="CH131" s="17"/>
      <c r="CI131" s="17"/>
      <c r="CJ131" s="17"/>
      <c r="CK131" s="17"/>
      <c r="CL131" s="17"/>
      <c r="CM131" s="17"/>
      <c r="CN131" s="17"/>
      <c r="CO131" s="17"/>
      <c r="CP131" s="17"/>
      <c r="CQ131" s="17"/>
      <c r="CR131" s="17"/>
      <c r="CS131" s="17"/>
      <c r="CT131" s="17"/>
      <c r="CU131" s="17"/>
      <c r="CV131" s="17"/>
      <c r="CW131" s="17"/>
      <c r="CX131" s="17"/>
      <c r="CY131" s="17"/>
      <c r="CZ131" s="17"/>
      <c r="DA131" s="17"/>
      <c r="DB131" s="17"/>
      <c r="DC131" s="17"/>
      <c r="DD131" s="17"/>
      <c r="DE131" s="17"/>
      <c r="DF131" s="17"/>
      <c r="DG131" s="17"/>
      <c r="DH131" s="17"/>
      <c r="DI131" s="17"/>
      <c r="DJ131" s="17"/>
      <c r="DK131" s="17"/>
      <c r="DL131" s="17"/>
      <c r="DM131" s="17"/>
      <c r="DN131" s="17"/>
      <c r="DO131" s="17"/>
      <c r="DP131" s="17"/>
      <c r="DQ131" s="17"/>
      <c r="DR131" s="17"/>
      <c r="DS131" s="17"/>
      <c r="DT131" s="17"/>
      <c r="DU131" s="17"/>
      <c r="DV131" s="17"/>
      <c r="DW131" s="17"/>
      <c r="DX131" s="17"/>
      <c r="DY131" s="17"/>
      <c r="DZ131" s="17"/>
      <c r="EA131" s="17"/>
      <c r="EB131" s="17"/>
      <c r="EC131" s="17"/>
      <c r="ED131" s="17"/>
      <c r="EE131" s="17"/>
      <c r="EF131" s="17"/>
      <c r="EG131" s="17"/>
      <c r="EH131" s="17"/>
      <c r="EI131" s="17"/>
      <c r="EJ131" s="17"/>
      <c r="EK131" s="17"/>
      <c r="EL131" s="17"/>
      <c r="EM131" s="17"/>
      <c r="EN131" s="17"/>
      <c r="EO131" s="17"/>
      <c r="EP131" s="17"/>
      <c r="EQ131" s="17"/>
      <c r="ER131" s="17"/>
      <c r="ES131" s="17"/>
      <c r="ET131" s="17"/>
      <c r="EU131" s="17"/>
      <c r="EV131" s="17"/>
      <c r="EW131" s="17"/>
      <c r="EX131" s="17"/>
      <c r="EY131" s="17"/>
      <c r="EZ131" s="17"/>
      <c r="FA131" s="17"/>
      <c r="FB131" s="17"/>
      <c r="FC131" s="17"/>
      <c r="FD131" s="17"/>
      <c r="FE131" s="17"/>
      <c r="FF131" s="17"/>
      <c r="FG131" s="17"/>
      <c r="FH131" s="17"/>
      <c r="FI131" s="17"/>
      <c r="FJ131" s="17"/>
      <c r="FK131" s="17"/>
      <c r="FL131" s="17"/>
      <c r="FM131" s="17"/>
      <c r="FN131" s="17"/>
      <c r="FO131" s="17"/>
      <c r="FP131" s="17"/>
      <c r="FQ131" s="17"/>
      <c r="FR131" s="17"/>
      <c r="FS131" s="17"/>
      <c r="FT131" s="17"/>
      <c r="FU131" s="17"/>
      <c r="FV131" s="17"/>
      <c r="FW131" s="17"/>
      <c r="FX131" s="17"/>
      <c r="FY131" s="17"/>
    </row>
    <row r="132" spans="1:181" s="3" customFormat="1" ht="16" customHeight="1" x14ac:dyDescent="0.2">
      <c r="A132" s="17"/>
      <c r="B132" s="17"/>
      <c r="C132" s="17"/>
      <c r="D132" s="19"/>
      <c r="E132" s="19"/>
      <c r="F132" s="17"/>
      <c r="G132" s="37"/>
      <c r="H132" s="17"/>
      <c r="I132" s="17"/>
      <c r="J132" s="17"/>
      <c r="K132" s="17"/>
      <c r="L132" s="17"/>
      <c r="M132" s="19"/>
      <c r="N132" s="19"/>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c r="CG132" s="17"/>
      <c r="CH132" s="17"/>
      <c r="CI132" s="17"/>
      <c r="CJ132" s="17"/>
      <c r="CK132" s="17"/>
      <c r="CL132" s="17"/>
      <c r="CM132" s="17"/>
      <c r="CN132" s="17"/>
      <c r="CO132" s="17"/>
      <c r="CP132" s="17"/>
      <c r="CQ132" s="17"/>
      <c r="CR132" s="17"/>
      <c r="CS132" s="17"/>
      <c r="CT132" s="17"/>
      <c r="CU132" s="17"/>
      <c r="CV132" s="17"/>
      <c r="CW132" s="17"/>
      <c r="CX132" s="17"/>
      <c r="CY132" s="17"/>
      <c r="CZ132" s="17"/>
      <c r="DA132" s="17"/>
      <c r="DB132" s="17"/>
      <c r="DC132" s="17"/>
      <c r="DD132" s="17"/>
      <c r="DE132" s="17"/>
      <c r="DF132" s="17"/>
      <c r="DG132" s="17"/>
      <c r="DH132" s="17"/>
      <c r="DI132" s="17"/>
      <c r="DJ132" s="17"/>
      <c r="DK132" s="17"/>
      <c r="DL132" s="17"/>
      <c r="DM132" s="17"/>
      <c r="DN132" s="17"/>
      <c r="DO132" s="17"/>
      <c r="DP132" s="17"/>
      <c r="DQ132" s="17"/>
      <c r="DR132" s="17"/>
      <c r="DS132" s="17"/>
      <c r="DT132" s="17"/>
      <c r="DU132" s="17"/>
      <c r="DV132" s="17"/>
      <c r="DW132" s="17"/>
      <c r="DX132" s="17"/>
      <c r="DY132" s="17"/>
      <c r="DZ132" s="17"/>
      <c r="EA132" s="17"/>
      <c r="EB132" s="17"/>
      <c r="EC132" s="17"/>
      <c r="ED132" s="17"/>
      <c r="EE132" s="17"/>
      <c r="EF132" s="17"/>
      <c r="EG132" s="17"/>
      <c r="EH132" s="17"/>
      <c r="EI132" s="17"/>
      <c r="EJ132" s="17"/>
      <c r="EK132" s="17"/>
      <c r="EL132" s="17"/>
      <c r="EM132" s="17"/>
      <c r="EN132" s="17"/>
      <c r="EO132" s="17"/>
      <c r="EP132" s="17"/>
      <c r="EQ132" s="17"/>
      <c r="ER132" s="17"/>
      <c r="ES132" s="17"/>
      <c r="ET132" s="17"/>
      <c r="EU132" s="17"/>
      <c r="EV132" s="17"/>
      <c r="EW132" s="17"/>
      <c r="EX132" s="17"/>
      <c r="EY132" s="17"/>
      <c r="EZ132" s="17"/>
      <c r="FA132" s="17"/>
      <c r="FB132" s="17"/>
      <c r="FC132" s="17"/>
      <c r="FD132" s="17"/>
      <c r="FE132" s="17"/>
      <c r="FF132" s="17"/>
      <c r="FG132" s="17"/>
      <c r="FH132" s="17"/>
      <c r="FI132" s="17"/>
      <c r="FJ132" s="17"/>
      <c r="FK132" s="17"/>
      <c r="FL132" s="17"/>
      <c r="FM132" s="17"/>
      <c r="FN132" s="17"/>
      <c r="FO132" s="17"/>
      <c r="FP132" s="17"/>
      <c r="FQ132" s="17"/>
      <c r="FR132" s="17"/>
      <c r="FS132" s="17"/>
      <c r="FT132" s="17"/>
      <c r="FU132" s="17"/>
      <c r="FV132" s="17"/>
      <c r="FW132" s="17"/>
      <c r="FX132" s="17"/>
      <c r="FY132" s="17"/>
    </row>
    <row r="133" spans="1:181" s="3" customFormat="1" ht="16" customHeight="1" x14ac:dyDescent="0.2">
      <c r="A133" s="17"/>
      <c r="B133" s="17"/>
      <c r="C133" s="17"/>
      <c r="D133" s="19"/>
      <c r="E133" s="19"/>
      <c r="F133" s="17"/>
      <c r="G133" s="37"/>
      <c r="H133" s="17"/>
      <c r="I133" s="17"/>
      <c r="J133" s="17"/>
      <c r="K133" s="17"/>
      <c r="L133" s="17"/>
      <c r="M133" s="19"/>
      <c r="N133" s="19"/>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c r="CG133" s="17"/>
      <c r="CH133" s="17"/>
      <c r="CI133" s="17"/>
      <c r="CJ133" s="17"/>
      <c r="CK133" s="17"/>
      <c r="CL133" s="17"/>
      <c r="CM133" s="17"/>
      <c r="CN133" s="17"/>
      <c r="CO133" s="17"/>
      <c r="CP133" s="17"/>
      <c r="CQ133" s="17"/>
      <c r="CR133" s="17"/>
      <c r="CS133" s="17"/>
      <c r="CT133" s="17"/>
      <c r="CU133" s="17"/>
      <c r="CV133" s="17"/>
      <c r="CW133" s="17"/>
      <c r="CX133" s="17"/>
      <c r="CY133" s="17"/>
      <c r="CZ133" s="17"/>
      <c r="DA133" s="17"/>
      <c r="DB133" s="17"/>
      <c r="DC133" s="17"/>
      <c r="DD133" s="17"/>
      <c r="DE133" s="17"/>
      <c r="DF133" s="17"/>
      <c r="DG133" s="17"/>
      <c r="DH133" s="17"/>
      <c r="DI133" s="17"/>
      <c r="DJ133" s="17"/>
      <c r="DK133" s="17"/>
      <c r="DL133" s="17"/>
      <c r="DM133" s="17"/>
      <c r="DN133" s="17"/>
      <c r="DO133" s="17"/>
      <c r="DP133" s="17"/>
      <c r="DQ133" s="17"/>
      <c r="DR133" s="17"/>
      <c r="DS133" s="17"/>
      <c r="DT133" s="17"/>
      <c r="DU133" s="17"/>
      <c r="DV133" s="17"/>
      <c r="DW133" s="17"/>
      <c r="DX133" s="17"/>
      <c r="DY133" s="17"/>
      <c r="DZ133" s="17"/>
      <c r="EA133" s="17"/>
      <c r="EB133" s="17"/>
      <c r="EC133" s="17"/>
      <c r="ED133" s="17"/>
      <c r="EE133" s="17"/>
      <c r="EF133" s="17"/>
      <c r="EG133" s="17"/>
      <c r="EH133" s="17"/>
      <c r="EI133" s="17"/>
      <c r="EJ133" s="17"/>
      <c r="EK133" s="17"/>
      <c r="EL133" s="17"/>
      <c r="EM133" s="17"/>
      <c r="EN133" s="17"/>
      <c r="EO133" s="17"/>
      <c r="EP133" s="17"/>
      <c r="EQ133" s="17"/>
      <c r="ER133" s="17"/>
      <c r="ES133" s="17"/>
      <c r="ET133" s="17"/>
      <c r="EU133" s="17"/>
      <c r="EV133" s="17"/>
      <c r="EW133" s="17"/>
      <c r="EX133" s="17"/>
      <c r="EY133" s="17"/>
      <c r="EZ133" s="17"/>
      <c r="FA133" s="17"/>
      <c r="FB133" s="17"/>
      <c r="FC133" s="17"/>
      <c r="FD133" s="17"/>
      <c r="FE133" s="17"/>
      <c r="FF133" s="17"/>
      <c r="FG133" s="17"/>
      <c r="FH133" s="17"/>
      <c r="FI133" s="17"/>
      <c r="FJ133" s="17"/>
      <c r="FK133" s="17"/>
      <c r="FL133" s="17"/>
      <c r="FM133" s="17"/>
      <c r="FN133" s="17"/>
      <c r="FO133" s="17"/>
      <c r="FP133" s="17"/>
      <c r="FQ133" s="17"/>
      <c r="FR133" s="17"/>
      <c r="FS133" s="17"/>
      <c r="FT133" s="17"/>
      <c r="FU133" s="17"/>
      <c r="FV133" s="17"/>
      <c r="FW133" s="17"/>
      <c r="FX133" s="17"/>
      <c r="FY133" s="17"/>
    </row>
    <row r="134" spans="1:181" s="3" customFormat="1" ht="16" customHeight="1" x14ac:dyDescent="0.2">
      <c r="A134" s="17"/>
      <c r="B134" s="17"/>
      <c r="C134" s="17"/>
      <c r="D134" s="19"/>
      <c r="E134" s="19"/>
      <c r="F134" s="17"/>
      <c r="G134" s="37"/>
      <c r="H134" s="17"/>
      <c r="I134" s="17"/>
      <c r="J134" s="17"/>
      <c r="K134" s="17"/>
      <c r="L134" s="17"/>
      <c r="M134" s="19"/>
      <c r="N134" s="19"/>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c r="CG134" s="17"/>
      <c r="CH134" s="17"/>
      <c r="CI134" s="17"/>
      <c r="CJ134" s="17"/>
      <c r="CK134" s="17"/>
      <c r="CL134" s="17"/>
      <c r="CM134" s="17"/>
      <c r="CN134" s="17"/>
      <c r="CO134" s="17"/>
      <c r="CP134" s="17"/>
      <c r="CQ134" s="17"/>
      <c r="CR134" s="17"/>
      <c r="CS134" s="17"/>
      <c r="CT134" s="17"/>
      <c r="CU134" s="17"/>
      <c r="CV134" s="17"/>
      <c r="CW134" s="17"/>
      <c r="CX134" s="17"/>
      <c r="CY134" s="17"/>
      <c r="CZ134" s="17"/>
      <c r="DA134" s="17"/>
      <c r="DB134" s="17"/>
      <c r="DC134" s="17"/>
      <c r="DD134" s="17"/>
      <c r="DE134" s="17"/>
      <c r="DF134" s="17"/>
      <c r="DG134" s="17"/>
      <c r="DH134" s="17"/>
      <c r="DI134" s="17"/>
      <c r="DJ134" s="17"/>
      <c r="DK134" s="17"/>
      <c r="DL134" s="17"/>
      <c r="DM134" s="17"/>
      <c r="DN134" s="17"/>
      <c r="DO134" s="17"/>
      <c r="DP134" s="17"/>
      <c r="DQ134" s="17"/>
      <c r="DR134" s="17"/>
      <c r="DS134" s="17"/>
      <c r="DT134" s="17"/>
      <c r="DU134" s="17"/>
      <c r="DV134" s="17"/>
      <c r="DW134" s="17"/>
      <c r="DX134" s="17"/>
      <c r="DY134" s="17"/>
      <c r="DZ134" s="17"/>
      <c r="EA134" s="17"/>
      <c r="EB134" s="17"/>
      <c r="EC134" s="17"/>
      <c r="ED134" s="17"/>
      <c r="EE134" s="17"/>
      <c r="EF134" s="17"/>
      <c r="EG134" s="17"/>
      <c r="EH134" s="17"/>
      <c r="EI134" s="17"/>
      <c r="EJ134" s="17"/>
      <c r="EK134" s="17"/>
      <c r="EL134" s="17"/>
      <c r="EM134" s="17"/>
      <c r="EN134" s="17"/>
      <c r="EO134" s="17"/>
      <c r="EP134" s="17"/>
      <c r="EQ134" s="17"/>
      <c r="ER134" s="17"/>
      <c r="ES134" s="17"/>
      <c r="ET134" s="17"/>
      <c r="EU134" s="17"/>
      <c r="EV134" s="17"/>
      <c r="EW134" s="17"/>
      <c r="EX134" s="17"/>
      <c r="EY134" s="17"/>
      <c r="EZ134" s="17"/>
      <c r="FA134" s="17"/>
      <c r="FB134" s="17"/>
      <c r="FC134" s="17"/>
      <c r="FD134" s="17"/>
      <c r="FE134" s="17"/>
      <c r="FF134" s="17"/>
      <c r="FG134" s="17"/>
      <c r="FH134" s="17"/>
      <c r="FI134" s="17"/>
      <c r="FJ134" s="17"/>
      <c r="FK134" s="17"/>
      <c r="FL134" s="17"/>
      <c r="FM134" s="17"/>
      <c r="FN134" s="17"/>
      <c r="FO134" s="17"/>
      <c r="FP134" s="17"/>
      <c r="FQ134" s="17"/>
      <c r="FR134" s="17"/>
      <c r="FS134" s="17"/>
      <c r="FT134" s="17"/>
      <c r="FU134" s="17"/>
      <c r="FV134" s="17"/>
      <c r="FW134" s="17"/>
      <c r="FX134" s="17"/>
      <c r="FY134" s="17"/>
    </row>
    <row r="135" spans="1:181" s="3" customFormat="1" ht="16" customHeight="1" x14ac:dyDescent="0.2">
      <c r="A135" s="17"/>
      <c r="B135" s="17"/>
      <c r="C135" s="17"/>
      <c r="D135" s="19"/>
      <c r="E135" s="19"/>
      <c r="F135" s="17"/>
      <c r="G135" s="37"/>
      <c r="H135" s="17"/>
      <c r="I135" s="17"/>
      <c r="J135" s="17"/>
      <c r="K135" s="17"/>
      <c r="L135" s="17"/>
      <c r="M135" s="19"/>
      <c r="N135" s="19"/>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c r="CG135" s="17"/>
      <c r="CH135" s="17"/>
      <c r="CI135" s="17"/>
      <c r="CJ135" s="17"/>
      <c r="CK135" s="17"/>
      <c r="CL135" s="17"/>
      <c r="CM135" s="17"/>
      <c r="CN135" s="17"/>
      <c r="CO135" s="17"/>
      <c r="CP135" s="17"/>
      <c r="CQ135" s="17"/>
      <c r="CR135" s="17"/>
      <c r="CS135" s="17"/>
      <c r="CT135" s="17"/>
      <c r="CU135" s="17"/>
      <c r="CV135" s="17"/>
      <c r="CW135" s="17"/>
      <c r="CX135" s="17"/>
      <c r="CY135" s="17"/>
      <c r="CZ135" s="17"/>
      <c r="DA135" s="17"/>
      <c r="DB135" s="17"/>
      <c r="DC135" s="17"/>
      <c r="DD135" s="17"/>
      <c r="DE135" s="17"/>
      <c r="DF135" s="17"/>
      <c r="DG135" s="17"/>
      <c r="DH135" s="17"/>
      <c r="DI135" s="17"/>
      <c r="DJ135" s="17"/>
      <c r="DK135" s="17"/>
      <c r="DL135" s="17"/>
      <c r="DM135" s="17"/>
      <c r="DN135" s="17"/>
      <c r="DO135" s="17"/>
      <c r="DP135" s="17"/>
      <c r="DQ135" s="17"/>
      <c r="DR135" s="17"/>
      <c r="DS135" s="17"/>
      <c r="DT135" s="17"/>
      <c r="DU135" s="17"/>
      <c r="DV135" s="17"/>
      <c r="DW135" s="17"/>
      <c r="DX135" s="17"/>
      <c r="DY135" s="17"/>
      <c r="DZ135" s="17"/>
      <c r="EA135" s="17"/>
      <c r="EB135" s="17"/>
      <c r="EC135" s="17"/>
      <c r="ED135" s="17"/>
      <c r="EE135" s="17"/>
      <c r="EF135" s="17"/>
      <c r="EG135" s="17"/>
      <c r="EH135" s="17"/>
      <c r="EI135" s="17"/>
      <c r="EJ135" s="17"/>
      <c r="EK135" s="17"/>
      <c r="EL135" s="17"/>
      <c r="EM135" s="17"/>
      <c r="EN135" s="17"/>
      <c r="EO135" s="17"/>
      <c r="EP135" s="17"/>
      <c r="EQ135" s="17"/>
      <c r="ER135" s="17"/>
      <c r="ES135" s="17"/>
      <c r="ET135" s="17"/>
      <c r="EU135" s="17"/>
      <c r="EV135" s="17"/>
      <c r="EW135" s="17"/>
      <c r="EX135" s="17"/>
      <c r="EY135" s="17"/>
      <c r="EZ135" s="17"/>
      <c r="FA135" s="17"/>
      <c r="FB135" s="17"/>
      <c r="FC135" s="17"/>
      <c r="FD135" s="17"/>
      <c r="FE135" s="17"/>
      <c r="FF135" s="17"/>
      <c r="FG135" s="17"/>
      <c r="FH135" s="17"/>
      <c r="FI135" s="17"/>
      <c r="FJ135" s="17"/>
      <c r="FK135" s="17"/>
      <c r="FL135" s="17"/>
      <c r="FM135" s="17"/>
      <c r="FN135" s="17"/>
      <c r="FO135" s="17"/>
      <c r="FP135" s="17"/>
      <c r="FQ135" s="17"/>
      <c r="FR135" s="17"/>
      <c r="FS135" s="17"/>
      <c r="FT135" s="17"/>
      <c r="FU135" s="17"/>
      <c r="FV135" s="17"/>
      <c r="FW135" s="17"/>
      <c r="FX135" s="17"/>
      <c r="FY135" s="17"/>
    </row>
    <row r="136" spans="1:181" s="3" customFormat="1" ht="16" customHeight="1" x14ac:dyDescent="0.2">
      <c r="A136" s="17"/>
      <c r="B136" s="17"/>
      <c r="C136" s="17"/>
      <c r="D136" s="19"/>
      <c r="E136" s="19"/>
      <c r="F136" s="17"/>
      <c r="G136" s="37"/>
      <c r="H136" s="17"/>
      <c r="I136" s="17"/>
      <c r="J136" s="17"/>
      <c r="K136" s="17"/>
      <c r="L136" s="17"/>
      <c r="M136" s="19"/>
      <c r="N136" s="19"/>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c r="CG136" s="17"/>
      <c r="CH136" s="17"/>
      <c r="CI136" s="17"/>
      <c r="CJ136" s="17"/>
      <c r="CK136" s="17"/>
      <c r="CL136" s="17"/>
      <c r="CM136" s="17"/>
      <c r="CN136" s="17"/>
      <c r="CO136" s="17"/>
      <c r="CP136" s="17"/>
      <c r="CQ136" s="17"/>
      <c r="CR136" s="17"/>
      <c r="CS136" s="17"/>
      <c r="CT136" s="17"/>
      <c r="CU136" s="17"/>
      <c r="CV136" s="17"/>
      <c r="CW136" s="17"/>
      <c r="CX136" s="17"/>
      <c r="CY136" s="17"/>
      <c r="CZ136" s="17"/>
      <c r="DA136" s="17"/>
      <c r="DB136" s="17"/>
      <c r="DC136" s="17"/>
      <c r="DD136" s="17"/>
      <c r="DE136" s="17"/>
      <c r="DF136" s="17"/>
      <c r="DG136" s="17"/>
      <c r="DH136" s="17"/>
      <c r="DI136" s="17"/>
      <c r="DJ136" s="17"/>
      <c r="DK136" s="17"/>
      <c r="DL136" s="17"/>
      <c r="DM136" s="17"/>
      <c r="DN136" s="17"/>
      <c r="DO136" s="17"/>
      <c r="DP136" s="17"/>
      <c r="DQ136" s="17"/>
      <c r="DR136" s="17"/>
      <c r="DS136" s="17"/>
      <c r="DT136" s="17"/>
      <c r="DU136" s="17"/>
      <c r="DV136" s="17"/>
      <c r="DW136" s="17"/>
      <c r="DX136" s="17"/>
      <c r="DY136" s="17"/>
      <c r="DZ136" s="17"/>
      <c r="EA136" s="17"/>
      <c r="EB136" s="17"/>
      <c r="EC136" s="17"/>
      <c r="ED136" s="17"/>
      <c r="EE136" s="17"/>
      <c r="EF136" s="17"/>
      <c r="EG136" s="17"/>
      <c r="EH136" s="17"/>
      <c r="EI136" s="17"/>
      <c r="EJ136" s="17"/>
      <c r="EK136" s="17"/>
      <c r="EL136" s="17"/>
      <c r="EM136" s="17"/>
      <c r="EN136" s="17"/>
      <c r="EO136" s="17"/>
      <c r="EP136" s="17"/>
      <c r="EQ136" s="17"/>
      <c r="ER136" s="17"/>
      <c r="ES136" s="17"/>
      <c r="ET136" s="17"/>
      <c r="EU136" s="17"/>
      <c r="EV136" s="17"/>
      <c r="EW136" s="17"/>
      <c r="EX136" s="17"/>
      <c r="EY136" s="17"/>
      <c r="EZ136" s="17"/>
      <c r="FA136" s="17"/>
      <c r="FB136" s="17"/>
      <c r="FC136" s="17"/>
      <c r="FD136" s="17"/>
      <c r="FE136" s="17"/>
      <c r="FF136" s="17"/>
      <c r="FG136" s="17"/>
      <c r="FH136" s="17"/>
      <c r="FI136" s="17"/>
      <c r="FJ136" s="17"/>
      <c r="FK136" s="17"/>
      <c r="FL136" s="17"/>
      <c r="FM136" s="17"/>
      <c r="FN136" s="17"/>
      <c r="FO136" s="17"/>
      <c r="FP136" s="17"/>
      <c r="FQ136" s="17"/>
      <c r="FR136" s="17"/>
      <c r="FS136" s="17"/>
      <c r="FT136" s="17"/>
      <c r="FU136" s="17"/>
      <c r="FV136" s="17"/>
      <c r="FW136" s="17"/>
      <c r="FX136" s="17"/>
      <c r="FY136" s="17"/>
    </row>
    <row r="137" spans="1:181" s="3" customFormat="1" ht="16" customHeight="1" x14ac:dyDescent="0.2">
      <c r="A137" s="17"/>
      <c r="B137" s="17"/>
      <c r="C137" s="17"/>
      <c r="D137" s="19"/>
      <c r="E137" s="19"/>
      <c r="F137" s="17"/>
      <c r="G137" s="37"/>
      <c r="H137" s="17"/>
      <c r="I137" s="17"/>
      <c r="J137" s="17"/>
      <c r="K137" s="17"/>
      <c r="L137" s="17"/>
      <c r="M137" s="19"/>
      <c r="N137" s="19"/>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c r="CA137" s="17"/>
      <c r="CB137" s="17"/>
      <c r="CC137" s="17"/>
      <c r="CD137" s="17"/>
      <c r="CE137" s="17"/>
      <c r="CF137" s="17"/>
      <c r="CG137" s="17"/>
      <c r="CH137" s="17"/>
      <c r="CI137" s="17"/>
      <c r="CJ137" s="17"/>
      <c r="CK137" s="17"/>
      <c r="CL137" s="17"/>
      <c r="CM137" s="17"/>
      <c r="CN137" s="17"/>
      <c r="CO137" s="17"/>
      <c r="CP137" s="17"/>
      <c r="CQ137" s="17"/>
      <c r="CR137" s="17"/>
      <c r="CS137" s="17"/>
      <c r="CT137" s="17"/>
      <c r="CU137" s="17"/>
      <c r="CV137" s="17"/>
      <c r="CW137" s="17"/>
      <c r="CX137" s="17"/>
      <c r="CY137" s="17"/>
      <c r="CZ137" s="17"/>
      <c r="DA137" s="17"/>
      <c r="DB137" s="17"/>
      <c r="DC137" s="17"/>
      <c r="DD137" s="17"/>
      <c r="DE137" s="17"/>
      <c r="DF137" s="17"/>
      <c r="DG137" s="17"/>
      <c r="DH137" s="17"/>
      <c r="DI137" s="17"/>
      <c r="DJ137" s="17"/>
      <c r="DK137" s="17"/>
      <c r="DL137" s="17"/>
      <c r="DM137" s="17"/>
      <c r="DN137" s="17"/>
      <c r="DO137" s="17"/>
      <c r="DP137" s="17"/>
      <c r="DQ137" s="17"/>
      <c r="DR137" s="17"/>
      <c r="DS137" s="17"/>
      <c r="DT137" s="17"/>
      <c r="DU137" s="17"/>
      <c r="DV137" s="17"/>
      <c r="DW137" s="17"/>
      <c r="DX137" s="17"/>
      <c r="DY137" s="17"/>
      <c r="DZ137" s="17"/>
      <c r="EA137" s="17"/>
      <c r="EB137" s="17"/>
      <c r="EC137" s="17"/>
      <c r="ED137" s="17"/>
      <c r="EE137" s="17"/>
      <c r="EF137" s="17"/>
      <c r="EG137" s="17"/>
      <c r="EH137" s="17"/>
      <c r="EI137" s="17"/>
      <c r="EJ137" s="17"/>
      <c r="EK137" s="17"/>
      <c r="EL137" s="17"/>
      <c r="EM137" s="17"/>
      <c r="EN137" s="17"/>
      <c r="EO137" s="17"/>
      <c r="EP137" s="17"/>
      <c r="EQ137" s="17"/>
      <c r="ER137" s="17"/>
      <c r="ES137" s="17"/>
      <c r="ET137" s="17"/>
      <c r="EU137" s="17"/>
      <c r="EV137" s="17"/>
      <c r="EW137" s="17"/>
      <c r="EX137" s="17"/>
      <c r="EY137" s="17"/>
      <c r="EZ137" s="17"/>
      <c r="FA137" s="17"/>
      <c r="FB137" s="17"/>
      <c r="FC137" s="17"/>
      <c r="FD137" s="17"/>
      <c r="FE137" s="17"/>
      <c r="FF137" s="17"/>
      <c r="FG137" s="17"/>
      <c r="FH137" s="17"/>
      <c r="FI137" s="17"/>
      <c r="FJ137" s="17"/>
      <c r="FK137" s="17"/>
      <c r="FL137" s="17"/>
      <c r="FM137" s="17"/>
      <c r="FN137" s="17"/>
      <c r="FO137" s="17"/>
      <c r="FP137" s="17"/>
      <c r="FQ137" s="17"/>
      <c r="FR137" s="17"/>
      <c r="FS137" s="17"/>
      <c r="FT137" s="17"/>
      <c r="FU137" s="17"/>
      <c r="FV137" s="17"/>
      <c r="FW137" s="17"/>
      <c r="FX137" s="17"/>
      <c r="FY137" s="17"/>
    </row>
    <row r="138" spans="1:181" s="3" customFormat="1" ht="16" customHeight="1" x14ac:dyDescent="0.2">
      <c r="A138" s="17"/>
      <c r="B138" s="17"/>
      <c r="C138" s="17"/>
      <c r="D138" s="19"/>
      <c r="E138" s="19"/>
      <c r="F138" s="17"/>
      <c r="G138" s="37"/>
      <c r="H138" s="17"/>
      <c r="I138" s="17"/>
      <c r="J138" s="17"/>
      <c r="K138" s="17"/>
      <c r="L138" s="17"/>
      <c r="M138" s="19"/>
      <c r="N138" s="19"/>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c r="CG138" s="17"/>
      <c r="CH138" s="17"/>
      <c r="CI138" s="17"/>
      <c r="CJ138" s="17"/>
      <c r="CK138" s="17"/>
      <c r="CL138" s="17"/>
      <c r="CM138" s="17"/>
      <c r="CN138" s="17"/>
      <c r="CO138" s="17"/>
      <c r="CP138" s="17"/>
      <c r="CQ138" s="17"/>
      <c r="CR138" s="17"/>
      <c r="CS138" s="17"/>
      <c r="CT138" s="17"/>
      <c r="CU138" s="17"/>
      <c r="CV138" s="17"/>
      <c r="CW138" s="17"/>
      <c r="CX138" s="17"/>
      <c r="CY138" s="17"/>
      <c r="CZ138" s="17"/>
      <c r="DA138" s="17"/>
      <c r="DB138" s="17"/>
      <c r="DC138" s="17"/>
      <c r="DD138" s="17"/>
      <c r="DE138" s="17"/>
      <c r="DF138" s="17"/>
      <c r="DG138" s="17"/>
      <c r="DH138" s="17"/>
      <c r="DI138" s="17"/>
      <c r="DJ138" s="17"/>
      <c r="DK138" s="17"/>
      <c r="DL138" s="17"/>
      <c r="DM138" s="17"/>
      <c r="DN138" s="17"/>
      <c r="DO138" s="17"/>
      <c r="DP138" s="17"/>
      <c r="DQ138" s="17"/>
      <c r="DR138" s="17"/>
      <c r="DS138" s="17"/>
      <c r="DT138" s="17"/>
      <c r="DU138" s="17"/>
      <c r="DV138" s="17"/>
      <c r="DW138" s="17"/>
      <c r="DX138" s="17"/>
      <c r="DY138" s="17"/>
      <c r="DZ138" s="17"/>
      <c r="EA138" s="17"/>
      <c r="EB138" s="17"/>
      <c r="EC138" s="17"/>
      <c r="ED138" s="17"/>
      <c r="EE138" s="17"/>
      <c r="EF138" s="17"/>
      <c r="EG138" s="17"/>
      <c r="EH138" s="17"/>
      <c r="EI138" s="17"/>
      <c r="EJ138" s="17"/>
      <c r="EK138" s="17"/>
      <c r="EL138" s="17"/>
      <c r="EM138" s="17"/>
      <c r="EN138" s="17"/>
      <c r="EO138" s="17"/>
      <c r="EP138" s="17"/>
      <c r="EQ138" s="17"/>
      <c r="ER138" s="17"/>
      <c r="ES138" s="17"/>
      <c r="ET138" s="17"/>
      <c r="EU138" s="17"/>
      <c r="EV138" s="17"/>
      <c r="EW138" s="17"/>
      <c r="EX138" s="17"/>
      <c r="EY138" s="17"/>
      <c r="EZ138" s="17"/>
      <c r="FA138" s="17"/>
      <c r="FB138" s="17"/>
      <c r="FC138" s="17"/>
      <c r="FD138" s="17"/>
      <c r="FE138" s="17"/>
      <c r="FF138" s="17"/>
      <c r="FG138" s="17"/>
      <c r="FH138" s="17"/>
      <c r="FI138" s="17"/>
      <c r="FJ138" s="17"/>
      <c r="FK138" s="17"/>
      <c r="FL138" s="17"/>
      <c r="FM138" s="17"/>
      <c r="FN138" s="17"/>
      <c r="FO138" s="17"/>
      <c r="FP138" s="17"/>
      <c r="FQ138" s="17"/>
      <c r="FR138" s="17"/>
      <c r="FS138" s="17"/>
      <c r="FT138" s="17"/>
      <c r="FU138" s="17"/>
      <c r="FV138" s="17"/>
      <c r="FW138" s="17"/>
      <c r="FX138" s="17"/>
      <c r="FY138" s="17"/>
    </row>
    <row r="139" spans="1:181" s="3" customFormat="1" ht="16" customHeight="1" x14ac:dyDescent="0.2">
      <c r="A139" s="17"/>
      <c r="B139" s="17"/>
      <c r="C139" s="17"/>
      <c r="D139" s="19"/>
      <c r="E139" s="19"/>
      <c r="F139" s="17"/>
      <c r="G139" s="37"/>
      <c r="H139" s="17"/>
      <c r="I139" s="17"/>
      <c r="J139" s="17"/>
      <c r="K139" s="17"/>
      <c r="L139" s="17"/>
      <c r="M139" s="19"/>
      <c r="N139" s="19"/>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c r="CA139" s="17"/>
      <c r="CB139" s="17"/>
      <c r="CC139" s="17"/>
      <c r="CD139" s="17"/>
      <c r="CE139" s="17"/>
      <c r="CF139" s="17"/>
      <c r="CG139" s="17"/>
      <c r="CH139" s="17"/>
      <c r="CI139" s="17"/>
      <c r="CJ139" s="17"/>
      <c r="CK139" s="17"/>
      <c r="CL139" s="17"/>
      <c r="CM139" s="17"/>
      <c r="CN139" s="17"/>
      <c r="CO139" s="17"/>
      <c r="CP139" s="17"/>
      <c r="CQ139" s="17"/>
      <c r="CR139" s="17"/>
      <c r="CS139" s="17"/>
      <c r="CT139" s="17"/>
      <c r="CU139" s="17"/>
      <c r="CV139" s="17"/>
      <c r="CW139" s="17"/>
      <c r="CX139" s="17"/>
      <c r="CY139" s="17"/>
      <c r="CZ139" s="17"/>
      <c r="DA139" s="17"/>
      <c r="DB139" s="17"/>
      <c r="DC139" s="17"/>
      <c r="DD139" s="17"/>
      <c r="DE139" s="17"/>
      <c r="DF139" s="17"/>
      <c r="DG139" s="17"/>
      <c r="DH139" s="17"/>
      <c r="DI139" s="17"/>
      <c r="DJ139" s="17"/>
      <c r="DK139" s="17"/>
      <c r="DL139" s="17"/>
      <c r="DM139" s="17"/>
      <c r="DN139" s="17"/>
      <c r="DO139" s="17"/>
      <c r="DP139" s="17"/>
      <c r="DQ139" s="17"/>
      <c r="DR139" s="17"/>
      <c r="DS139" s="17"/>
      <c r="DT139" s="17"/>
      <c r="DU139" s="17"/>
      <c r="DV139" s="17"/>
      <c r="DW139" s="17"/>
      <c r="DX139" s="17"/>
      <c r="DY139" s="17"/>
      <c r="DZ139" s="17"/>
      <c r="EA139" s="17"/>
      <c r="EB139" s="17"/>
      <c r="EC139" s="17"/>
      <c r="ED139" s="17"/>
      <c r="EE139" s="17"/>
      <c r="EF139" s="17"/>
      <c r="EG139" s="17"/>
      <c r="EH139" s="17"/>
      <c r="EI139" s="17"/>
      <c r="EJ139" s="17"/>
      <c r="EK139" s="17"/>
      <c r="EL139" s="17"/>
      <c r="EM139" s="17"/>
      <c r="EN139" s="17"/>
      <c r="EO139" s="17"/>
      <c r="EP139" s="17"/>
      <c r="EQ139" s="17"/>
      <c r="ER139" s="17"/>
      <c r="ES139" s="17"/>
      <c r="ET139" s="17"/>
      <c r="EU139" s="17"/>
      <c r="EV139" s="17"/>
      <c r="EW139" s="17"/>
      <c r="EX139" s="17"/>
      <c r="EY139" s="17"/>
      <c r="EZ139" s="17"/>
      <c r="FA139" s="17"/>
      <c r="FB139" s="17"/>
      <c r="FC139" s="17"/>
      <c r="FD139" s="17"/>
      <c r="FE139" s="17"/>
      <c r="FF139" s="17"/>
      <c r="FG139" s="17"/>
      <c r="FH139" s="17"/>
      <c r="FI139" s="17"/>
      <c r="FJ139" s="17"/>
      <c r="FK139" s="17"/>
      <c r="FL139" s="17"/>
      <c r="FM139" s="17"/>
      <c r="FN139" s="17"/>
      <c r="FO139" s="17"/>
      <c r="FP139" s="17"/>
      <c r="FQ139" s="17"/>
      <c r="FR139" s="17"/>
      <c r="FS139" s="17"/>
      <c r="FT139" s="17"/>
      <c r="FU139" s="17"/>
      <c r="FV139" s="17"/>
      <c r="FW139" s="17"/>
      <c r="FX139" s="17"/>
      <c r="FY139" s="17"/>
    </row>
    <row r="140" spans="1:181" s="3" customFormat="1" ht="16" customHeight="1" x14ac:dyDescent="0.2">
      <c r="A140" s="17"/>
      <c r="B140" s="17"/>
      <c r="C140" s="17"/>
      <c r="D140" s="19"/>
      <c r="E140" s="19"/>
      <c r="F140" s="17"/>
      <c r="G140" s="37"/>
      <c r="H140" s="17"/>
      <c r="I140" s="17"/>
      <c r="J140" s="17"/>
      <c r="K140" s="17"/>
      <c r="L140" s="17"/>
      <c r="M140" s="19"/>
      <c r="N140" s="19"/>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c r="CA140" s="17"/>
      <c r="CB140" s="17"/>
      <c r="CC140" s="17"/>
      <c r="CD140" s="17"/>
      <c r="CE140" s="17"/>
      <c r="CF140" s="17"/>
      <c r="CG140" s="17"/>
      <c r="CH140" s="17"/>
      <c r="CI140" s="17"/>
      <c r="CJ140" s="17"/>
      <c r="CK140" s="17"/>
      <c r="CL140" s="17"/>
      <c r="CM140" s="17"/>
      <c r="CN140" s="17"/>
      <c r="CO140" s="17"/>
      <c r="CP140" s="17"/>
      <c r="CQ140" s="17"/>
      <c r="CR140" s="17"/>
      <c r="CS140" s="17"/>
      <c r="CT140" s="17"/>
      <c r="CU140" s="17"/>
      <c r="CV140" s="17"/>
      <c r="CW140" s="17"/>
      <c r="CX140" s="17"/>
      <c r="CY140" s="17"/>
      <c r="CZ140" s="17"/>
      <c r="DA140" s="17"/>
      <c r="DB140" s="17"/>
      <c r="DC140" s="17"/>
      <c r="DD140" s="17"/>
      <c r="DE140" s="17"/>
      <c r="DF140" s="17"/>
      <c r="DG140" s="17"/>
      <c r="DH140" s="17"/>
      <c r="DI140" s="17"/>
      <c r="DJ140" s="17"/>
      <c r="DK140" s="17"/>
      <c r="DL140" s="17"/>
      <c r="DM140" s="17"/>
      <c r="DN140" s="17"/>
      <c r="DO140" s="17"/>
      <c r="DP140" s="17"/>
      <c r="DQ140" s="17"/>
      <c r="DR140" s="17"/>
      <c r="DS140" s="17"/>
      <c r="DT140" s="17"/>
      <c r="DU140" s="17"/>
      <c r="DV140" s="17"/>
      <c r="DW140" s="17"/>
      <c r="DX140" s="17"/>
      <c r="DY140" s="17"/>
      <c r="DZ140" s="17"/>
      <c r="EA140" s="17"/>
      <c r="EB140" s="17"/>
      <c r="EC140" s="17"/>
      <c r="ED140" s="17"/>
      <c r="EE140" s="17"/>
      <c r="EF140" s="17"/>
      <c r="EG140" s="17"/>
      <c r="EH140" s="17"/>
      <c r="EI140" s="17"/>
      <c r="EJ140" s="17"/>
      <c r="EK140" s="17"/>
      <c r="EL140" s="17"/>
      <c r="EM140" s="17"/>
      <c r="EN140" s="17"/>
      <c r="EO140" s="17"/>
      <c r="EP140" s="17"/>
      <c r="EQ140" s="17"/>
      <c r="ER140" s="17"/>
      <c r="ES140" s="17"/>
      <c r="ET140" s="17"/>
      <c r="EU140" s="17"/>
      <c r="EV140" s="17"/>
      <c r="EW140" s="17"/>
      <c r="EX140" s="17"/>
      <c r="EY140" s="17"/>
      <c r="EZ140" s="17"/>
      <c r="FA140" s="17"/>
      <c r="FB140" s="17"/>
      <c r="FC140" s="17"/>
      <c r="FD140" s="17"/>
      <c r="FE140" s="17"/>
      <c r="FF140" s="17"/>
      <c r="FG140" s="17"/>
      <c r="FH140" s="17"/>
      <c r="FI140" s="17"/>
      <c r="FJ140" s="17"/>
      <c r="FK140" s="17"/>
      <c r="FL140" s="17"/>
      <c r="FM140" s="17"/>
      <c r="FN140" s="17"/>
      <c r="FO140" s="17"/>
      <c r="FP140" s="17"/>
      <c r="FQ140" s="17"/>
      <c r="FR140" s="17"/>
      <c r="FS140" s="17"/>
      <c r="FT140" s="17"/>
      <c r="FU140" s="17"/>
      <c r="FV140" s="17"/>
      <c r="FW140" s="17"/>
      <c r="FX140" s="17"/>
      <c r="FY140" s="17"/>
    </row>
    <row r="141" spans="1:181" s="3" customFormat="1" ht="16" customHeight="1" x14ac:dyDescent="0.2">
      <c r="A141" s="17"/>
      <c r="B141" s="17"/>
      <c r="C141" s="17"/>
      <c r="D141" s="19"/>
      <c r="E141" s="19"/>
      <c r="F141" s="17"/>
      <c r="G141" s="37"/>
      <c r="H141" s="17"/>
      <c r="I141" s="17"/>
      <c r="J141" s="17"/>
      <c r="K141" s="17"/>
      <c r="L141" s="17"/>
      <c r="M141" s="19"/>
      <c r="N141" s="19"/>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c r="CA141" s="17"/>
      <c r="CB141" s="17"/>
      <c r="CC141" s="17"/>
      <c r="CD141" s="17"/>
      <c r="CE141" s="17"/>
      <c r="CF141" s="17"/>
      <c r="CG141" s="17"/>
      <c r="CH141" s="17"/>
      <c r="CI141" s="17"/>
      <c r="CJ141" s="17"/>
      <c r="CK141" s="17"/>
      <c r="CL141" s="17"/>
      <c r="CM141" s="17"/>
      <c r="CN141" s="17"/>
      <c r="CO141" s="17"/>
      <c r="CP141" s="17"/>
      <c r="CQ141" s="17"/>
      <c r="CR141" s="17"/>
      <c r="CS141" s="17"/>
      <c r="CT141" s="17"/>
      <c r="CU141" s="17"/>
      <c r="CV141" s="17"/>
      <c r="CW141" s="17"/>
      <c r="CX141" s="17"/>
      <c r="CY141" s="17"/>
      <c r="CZ141" s="17"/>
      <c r="DA141" s="17"/>
      <c r="DB141" s="17"/>
      <c r="DC141" s="17"/>
      <c r="DD141" s="17"/>
      <c r="DE141" s="17"/>
      <c r="DF141" s="17"/>
      <c r="DG141" s="17"/>
      <c r="DH141" s="17"/>
      <c r="DI141" s="17"/>
      <c r="DJ141" s="17"/>
      <c r="DK141" s="17"/>
      <c r="DL141" s="17"/>
      <c r="DM141" s="17"/>
      <c r="DN141" s="17"/>
      <c r="DO141" s="17"/>
      <c r="DP141" s="17"/>
      <c r="DQ141" s="17"/>
      <c r="DR141" s="17"/>
      <c r="DS141" s="17"/>
      <c r="DT141" s="17"/>
      <c r="DU141" s="17"/>
      <c r="DV141" s="17"/>
      <c r="DW141" s="17"/>
      <c r="DX141" s="17"/>
      <c r="DY141" s="17"/>
      <c r="DZ141" s="17"/>
      <c r="EA141" s="17"/>
      <c r="EB141" s="17"/>
      <c r="EC141" s="17"/>
      <c r="ED141" s="17"/>
      <c r="EE141" s="17"/>
      <c r="EF141" s="17"/>
      <c r="EG141" s="17"/>
      <c r="EH141" s="17"/>
      <c r="EI141" s="17"/>
      <c r="EJ141" s="17"/>
      <c r="EK141" s="17"/>
      <c r="EL141" s="17"/>
      <c r="EM141" s="17"/>
      <c r="EN141" s="17"/>
      <c r="EO141" s="17"/>
      <c r="EP141" s="17"/>
      <c r="EQ141" s="17"/>
      <c r="ER141" s="17"/>
      <c r="ES141" s="17"/>
      <c r="ET141" s="17"/>
      <c r="EU141" s="17"/>
      <c r="EV141" s="17"/>
      <c r="EW141" s="17"/>
      <c r="EX141" s="17"/>
      <c r="EY141" s="17"/>
      <c r="EZ141" s="17"/>
      <c r="FA141" s="17"/>
      <c r="FB141" s="17"/>
      <c r="FC141" s="17"/>
      <c r="FD141" s="17"/>
      <c r="FE141" s="17"/>
      <c r="FF141" s="17"/>
      <c r="FG141" s="17"/>
      <c r="FH141" s="17"/>
      <c r="FI141" s="17"/>
      <c r="FJ141" s="17"/>
      <c r="FK141" s="17"/>
      <c r="FL141" s="17"/>
      <c r="FM141" s="17"/>
      <c r="FN141" s="17"/>
      <c r="FO141" s="17"/>
      <c r="FP141" s="17"/>
      <c r="FQ141" s="17"/>
      <c r="FR141" s="17"/>
      <c r="FS141" s="17"/>
      <c r="FT141" s="17"/>
      <c r="FU141" s="17"/>
      <c r="FV141" s="17"/>
      <c r="FW141" s="17"/>
      <c r="FX141" s="17"/>
      <c r="FY141" s="17"/>
    </row>
    <row r="142" spans="1:181" s="3" customFormat="1" ht="16" customHeight="1" x14ac:dyDescent="0.2">
      <c r="A142" s="17"/>
      <c r="B142" s="17"/>
      <c r="C142" s="17"/>
      <c r="D142" s="19"/>
      <c r="E142" s="19"/>
      <c r="F142" s="17"/>
      <c r="G142" s="37"/>
      <c r="H142" s="17"/>
      <c r="I142" s="17"/>
      <c r="J142" s="17"/>
      <c r="K142" s="17"/>
      <c r="L142" s="17"/>
      <c r="M142" s="19"/>
      <c r="N142" s="19"/>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c r="CA142" s="17"/>
      <c r="CB142" s="17"/>
      <c r="CC142" s="17"/>
      <c r="CD142" s="17"/>
      <c r="CE142" s="17"/>
      <c r="CF142" s="17"/>
      <c r="CG142" s="17"/>
      <c r="CH142" s="17"/>
      <c r="CI142" s="17"/>
      <c r="CJ142" s="17"/>
      <c r="CK142" s="17"/>
      <c r="CL142" s="17"/>
      <c r="CM142" s="17"/>
      <c r="CN142" s="17"/>
      <c r="CO142" s="17"/>
      <c r="CP142" s="17"/>
      <c r="CQ142" s="17"/>
      <c r="CR142" s="17"/>
      <c r="CS142" s="17"/>
      <c r="CT142" s="17"/>
      <c r="CU142" s="17"/>
      <c r="CV142" s="17"/>
      <c r="CW142" s="17"/>
      <c r="CX142" s="17"/>
      <c r="CY142" s="17"/>
      <c r="CZ142" s="17"/>
      <c r="DA142" s="17"/>
      <c r="DB142" s="17"/>
      <c r="DC142" s="17"/>
      <c r="DD142" s="17"/>
      <c r="DE142" s="17"/>
      <c r="DF142" s="17"/>
      <c r="DG142" s="17"/>
      <c r="DH142" s="17"/>
      <c r="DI142" s="17"/>
      <c r="DJ142" s="17"/>
      <c r="DK142" s="17"/>
      <c r="DL142" s="17"/>
      <c r="DM142" s="17"/>
      <c r="DN142" s="17"/>
      <c r="DO142" s="17"/>
      <c r="DP142" s="17"/>
      <c r="DQ142" s="17"/>
      <c r="DR142" s="17"/>
      <c r="DS142" s="17"/>
      <c r="DT142" s="17"/>
      <c r="DU142" s="17"/>
      <c r="DV142" s="17"/>
      <c r="DW142" s="17"/>
      <c r="DX142" s="17"/>
      <c r="DY142" s="17"/>
      <c r="DZ142" s="17"/>
      <c r="EA142" s="17"/>
      <c r="EB142" s="17"/>
      <c r="EC142" s="17"/>
      <c r="ED142" s="17"/>
      <c r="EE142" s="17"/>
      <c r="EF142" s="17"/>
      <c r="EG142" s="17"/>
      <c r="EH142" s="17"/>
      <c r="EI142" s="17"/>
      <c r="EJ142" s="17"/>
      <c r="EK142" s="17"/>
      <c r="EL142" s="17"/>
      <c r="EM142" s="17"/>
      <c r="EN142" s="17"/>
      <c r="EO142" s="17"/>
      <c r="EP142" s="17"/>
      <c r="EQ142" s="17"/>
      <c r="ER142" s="17"/>
      <c r="ES142" s="17"/>
      <c r="ET142" s="17"/>
      <c r="EU142" s="17"/>
      <c r="EV142" s="17"/>
      <c r="EW142" s="17"/>
      <c r="EX142" s="17"/>
      <c r="EY142" s="17"/>
      <c r="EZ142" s="17"/>
      <c r="FA142" s="17"/>
      <c r="FB142" s="17"/>
      <c r="FC142" s="17"/>
      <c r="FD142" s="17"/>
      <c r="FE142" s="17"/>
      <c r="FF142" s="17"/>
      <c r="FG142" s="17"/>
      <c r="FH142" s="17"/>
      <c r="FI142" s="17"/>
      <c r="FJ142" s="17"/>
      <c r="FK142" s="17"/>
      <c r="FL142" s="17"/>
      <c r="FM142" s="17"/>
      <c r="FN142" s="17"/>
      <c r="FO142" s="17"/>
      <c r="FP142" s="17"/>
      <c r="FQ142" s="17"/>
      <c r="FR142" s="17"/>
      <c r="FS142" s="17"/>
      <c r="FT142" s="17"/>
      <c r="FU142" s="17"/>
      <c r="FV142" s="17"/>
      <c r="FW142" s="17"/>
      <c r="FX142" s="17"/>
      <c r="FY142" s="17"/>
    </row>
    <row r="143" spans="1:181" s="3" customFormat="1" ht="16" customHeight="1" x14ac:dyDescent="0.2">
      <c r="A143" s="17"/>
      <c r="B143" s="17"/>
      <c r="C143" s="17"/>
      <c r="D143" s="19"/>
      <c r="E143" s="19"/>
      <c r="F143" s="17"/>
      <c r="G143" s="37"/>
      <c r="H143" s="17"/>
      <c r="I143" s="17"/>
      <c r="J143" s="17"/>
      <c r="K143" s="17"/>
      <c r="L143" s="17"/>
      <c r="M143" s="19"/>
      <c r="N143" s="19"/>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c r="CG143" s="17"/>
      <c r="CH143" s="17"/>
      <c r="CI143" s="17"/>
      <c r="CJ143" s="17"/>
      <c r="CK143" s="17"/>
      <c r="CL143" s="17"/>
      <c r="CM143" s="17"/>
      <c r="CN143" s="17"/>
      <c r="CO143" s="17"/>
      <c r="CP143" s="17"/>
      <c r="CQ143" s="17"/>
      <c r="CR143" s="17"/>
      <c r="CS143" s="17"/>
      <c r="CT143" s="17"/>
      <c r="CU143" s="17"/>
      <c r="CV143" s="17"/>
      <c r="CW143" s="17"/>
      <c r="CX143" s="17"/>
      <c r="CY143" s="17"/>
      <c r="CZ143" s="17"/>
      <c r="DA143" s="17"/>
      <c r="DB143" s="17"/>
      <c r="DC143" s="17"/>
      <c r="DD143" s="17"/>
      <c r="DE143" s="17"/>
      <c r="DF143" s="17"/>
      <c r="DG143" s="17"/>
      <c r="DH143" s="17"/>
      <c r="DI143" s="17"/>
      <c r="DJ143" s="17"/>
      <c r="DK143" s="17"/>
      <c r="DL143" s="17"/>
      <c r="DM143" s="17"/>
      <c r="DN143" s="17"/>
      <c r="DO143" s="17"/>
      <c r="DP143" s="17"/>
      <c r="DQ143" s="17"/>
      <c r="DR143" s="17"/>
      <c r="DS143" s="17"/>
      <c r="DT143" s="17"/>
      <c r="DU143" s="17"/>
      <c r="DV143" s="17"/>
      <c r="DW143" s="17"/>
      <c r="DX143" s="17"/>
      <c r="DY143" s="17"/>
      <c r="DZ143" s="17"/>
      <c r="EA143" s="17"/>
      <c r="EB143" s="17"/>
      <c r="EC143" s="17"/>
      <c r="ED143" s="17"/>
      <c r="EE143" s="17"/>
      <c r="EF143" s="17"/>
      <c r="EG143" s="17"/>
      <c r="EH143" s="17"/>
      <c r="EI143" s="17"/>
      <c r="EJ143" s="17"/>
      <c r="EK143" s="17"/>
      <c r="EL143" s="17"/>
      <c r="EM143" s="17"/>
      <c r="EN143" s="17"/>
      <c r="EO143" s="17"/>
      <c r="EP143" s="17"/>
      <c r="EQ143" s="17"/>
      <c r="ER143" s="17"/>
      <c r="ES143" s="17"/>
      <c r="ET143" s="17"/>
      <c r="EU143" s="17"/>
      <c r="EV143" s="17"/>
      <c r="EW143" s="17"/>
      <c r="EX143" s="17"/>
      <c r="EY143" s="17"/>
      <c r="EZ143" s="17"/>
      <c r="FA143" s="17"/>
      <c r="FB143" s="17"/>
      <c r="FC143" s="17"/>
      <c r="FD143" s="17"/>
      <c r="FE143" s="17"/>
      <c r="FF143" s="17"/>
      <c r="FG143" s="17"/>
      <c r="FH143" s="17"/>
      <c r="FI143" s="17"/>
      <c r="FJ143" s="17"/>
      <c r="FK143" s="17"/>
      <c r="FL143" s="17"/>
      <c r="FM143" s="17"/>
      <c r="FN143" s="17"/>
      <c r="FO143" s="17"/>
      <c r="FP143" s="17"/>
      <c r="FQ143" s="17"/>
      <c r="FR143" s="17"/>
      <c r="FS143" s="17"/>
      <c r="FT143" s="17"/>
      <c r="FU143" s="17"/>
      <c r="FV143" s="17"/>
      <c r="FW143" s="17"/>
      <c r="FX143" s="17"/>
      <c r="FY143" s="17"/>
    </row>
    <row r="144" spans="1:181" s="3" customFormat="1" ht="16" customHeight="1" x14ac:dyDescent="0.2">
      <c r="A144" s="17"/>
      <c r="B144" s="17"/>
      <c r="C144" s="17"/>
      <c r="D144" s="19"/>
      <c r="E144" s="19"/>
      <c r="F144" s="17"/>
      <c r="G144" s="37"/>
      <c r="H144" s="17"/>
      <c r="I144" s="17"/>
      <c r="J144" s="17"/>
      <c r="K144" s="17"/>
      <c r="L144" s="17"/>
      <c r="M144" s="19"/>
      <c r="N144" s="19"/>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c r="CG144" s="17"/>
      <c r="CH144" s="17"/>
      <c r="CI144" s="17"/>
      <c r="CJ144" s="17"/>
      <c r="CK144" s="17"/>
      <c r="CL144" s="17"/>
      <c r="CM144" s="17"/>
      <c r="CN144" s="17"/>
      <c r="CO144" s="17"/>
      <c r="CP144" s="17"/>
      <c r="CQ144" s="17"/>
      <c r="CR144" s="17"/>
      <c r="CS144" s="17"/>
      <c r="CT144" s="17"/>
      <c r="CU144" s="17"/>
      <c r="CV144" s="17"/>
      <c r="CW144" s="17"/>
      <c r="CX144" s="17"/>
      <c r="CY144" s="17"/>
      <c r="CZ144" s="17"/>
      <c r="DA144" s="17"/>
      <c r="DB144" s="17"/>
      <c r="DC144" s="17"/>
      <c r="DD144" s="17"/>
      <c r="DE144" s="17"/>
      <c r="DF144" s="17"/>
      <c r="DG144" s="17"/>
      <c r="DH144" s="17"/>
      <c r="DI144" s="17"/>
      <c r="DJ144" s="17"/>
      <c r="DK144" s="17"/>
      <c r="DL144" s="17"/>
      <c r="DM144" s="17"/>
      <c r="DN144" s="17"/>
      <c r="DO144" s="17"/>
      <c r="DP144" s="17"/>
      <c r="DQ144" s="17"/>
      <c r="DR144" s="17"/>
      <c r="DS144" s="17"/>
      <c r="DT144" s="17"/>
      <c r="DU144" s="17"/>
      <c r="DV144" s="17"/>
      <c r="DW144" s="17"/>
      <c r="DX144" s="17"/>
      <c r="DY144" s="17"/>
      <c r="DZ144" s="17"/>
      <c r="EA144" s="17"/>
      <c r="EB144" s="17"/>
      <c r="EC144" s="17"/>
      <c r="ED144" s="17"/>
      <c r="EE144" s="17"/>
      <c r="EF144" s="17"/>
      <c r="EG144" s="17"/>
      <c r="EH144" s="17"/>
      <c r="EI144" s="17"/>
      <c r="EJ144" s="17"/>
      <c r="EK144" s="17"/>
      <c r="EL144" s="17"/>
      <c r="EM144" s="17"/>
      <c r="EN144" s="17"/>
      <c r="EO144" s="17"/>
      <c r="EP144" s="17"/>
      <c r="EQ144" s="17"/>
      <c r="ER144" s="17"/>
      <c r="ES144" s="17"/>
      <c r="ET144" s="17"/>
      <c r="EU144" s="17"/>
      <c r="EV144" s="17"/>
      <c r="EW144" s="17"/>
      <c r="EX144" s="17"/>
      <c r="EY144" s="17"/>
      <c r="EZ144" s="17"/>
      <c r="FA144" s="17"/>
      <c r="FB144" s="17"/>
      <c r="FC144" s="17"/>
      <c r="FD144" s="17"/>
      <c r="FE144" s="17"/>
      <c r="FF144" s="17"/>
      <c r="FG144" s="17"/>
      <c r="FH144" s="17"/>
      <c r="FI144" s="17"/>
      <c r="FJ144" s="17"/>
      <c r="FK144" s="17"/>
      <c r="FL144" s="17"/>
      <c r="FM144" s="17"/>
      <c r="FN144" s="17"/>
      <c r="FO144" s="17"/>
      <c r="FP144" s="17"/>
      <c r="FQ144" s="17"/>
      <c r="FR144" s="17"/>
      <c r="FS144" s="17"/>
      <c r="FT144" s="17"/>
      <c r="FU144" s="17"/>
      <c r="FV144" s="17"/>
      <c r="FW144" s="17"/>
      <c r="FX144" s="17"/>
      <c r="FY144" s="17"/>
    </row>
    <row r="145" spans="1:181" s="3" customFormat="1" ht="16" customHeight="1" x14ac:dyDescent="0.2">
      <c r="A145" s="17"/>
      <c r="B145" s="17"/>
      <c r="C145" s="17"/>
      <c r="D145" s="19"/>
      <c r="E145" s="19"/>
      <c r="F145" s="17"/>
      <c r="G145" s="37"/>
      <c r="H145" s="17"/>
      <c r="I145" s="17"/>
      <c r="J145" s="17"/>
      <c r="K145" s="17"/>
      <c r="L145" s="17"/>
      <c r="M145" s="19"/>
      <c r="N145" s="19"/>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c r="CG145" s="17"/>
      <c r="CH145" s="17"/>
      <c r="CI145" s="17"/>
      <c r="CJ145" s="17"/>
      <c r="CK145" s="17"/>
      <c r="CL145" s="17"/>
      <c r="CM145" s="17"/>
      <c r="CN145" s="17"/>
      <c r="CO145" s="17"/>
      <c r="CP145" s="17"/>
      <c r="CQ145" s="17"/>
      <c r="CR145" s="17"/>
      <c r="CS145" s="17"/>
      <c r="CT145" s="17"/>
      <c r="CU145" s="17"/>
      <c r="CV145" s="17"/>
      <c r="CW145" s="17"/>
      <c r="CX145" s="17"/>
      <c r="CY145" s="17"/>
      <c r="CZ145" s="17"/>
      <c r="DA145" s="17"/>
      <c r="DB145" s="17"/>
      <c r="DC145" s="17"/>
      <c r="DD145" s="17"/>
      <c r="DE145" s="17"/>
      <c r="DF145" s="17"/>
      <c r="DG145" s="17"/>
      <c r="DH145" s="17"/>
      <c r="DI145" s="17"/>
      <c r="DJ145" s="17"/>
      <c r="DK145" s="17"/>
      <c r="DL145" s="17"/>
      <c r="DM145" s="17"/>
      <c r="DN145" s="17"/>
      <c r="DO145" s="17"/>
      <c r="DP145" s="17"/>
      <c r="DQ145" s="17"/>
      <c r="DR145" s="17"/>
      <c r="DS145" s="17"/>
      <c r="DT145" s="17"/>
      <c r="DU145" s="17"/>
      <c r="DV145" s="17"/>
      <c r="DW145" s="17"/>
      <c r="DX145" s="17"/>
      <c r="DY145" s="17"/>
      <c r="DZ145" s="17"/>
      <c r="EA145" s="17"/>
      <c r="EB145" s="17"/>
      <c r="EC145" s="17"/>
      <c r="ED145" s="17"/>
      <c r="EE145" s="17"/>
      <c r="EF145" s="17"/>
      <c r="EG145" s="17"/>
      <c r="EH145" s="17"/>
      <c r="EI145" s="17"/>
      <c r="EJ145" s="17"/>
      <c r="EK145" s="17"/>
      <c r="EL145" s="17"/>
      <c r="EM145" s="17"/>
      <c r="EN145" s="17"/>
      <c r="EO145" s="17"/>
      <c r="EP145" s="17"/>
      <c r="EQ145" s="17"/>
      <c r="ER145" s="17"/>
      <c r="ES145" s="17"/>
      <c r="ET145" s="17"/>
      <c r="EU145" s="17"/>
      <c r="EV145" s="17"/>
      <c r="EW145" s="17"/>
      <c r="EX145" s="17"/>
      <c r="EY145" s="17"/>
      <c r="EZ145" s="17"/>
      <c r="FA145" s="17"/>
      <c r="FB145" s="17"/>
      <c r="FC145" s="17"/>
      <c r="FD145" s="17"/>
      <c r="FE145" s="17"/>
      <c r="FF145" s="17"/>
      <c r="FG145" s="17"/>
      <c r="FH145" s="17"/>
      <c r="FI145" s="17"/>
      <c r="FJ145" s="17"/>
      <c r="FK145" s="17"/>
      <c r="FL145" s="17"/>
      <c r="FM145" s="17"/>
      <c r="FN145" s="17"/>
      <c r="FO145" s="17"/>
      <c r="FP145" s="17"/>
      <c r="FQ145" s="17"/>
      <c r="FR145" s="17"/>
      <c r="FS145" s="17"/>
      <c r="FT145" s="17"/>
      <c r="FU145" s="17"/>
      <c r="FV145" s="17"/>
      <c r="FW145" s="17"/>
      <c r="FX145" s="17"/>
      <c r="FY145" s="17"/>
    </row>
    <row r="146" spans="1:181" s="3" customFormat="1" ht="16" customHeight="1" x14ac:dyDescent="0.2">
      <c r="A146" s="17"/>
      <c r="B146" s="17"/>
      <c r="C146" s="17"/>
      <c r="D146" s="19"/>
      <c r="E146" s="19"/>
      <c r="F146" s="17"/>
      <c r="G146" s="37"/>
      <c r="H146" s="17"/>
      <c r="I146" s="17"/>
      <c r="J146" s="17"/>
      <c r="K146" s="17"/>
      <c r="L146" s="17"/>
      <c r="M146" s="19"/>
      <c r="N146" s="19"/>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c r="CG146" s="17"/>
      <c r="CH146" s="17"/>
      <c r="CI146" s="17"/>
      <c r="CJ146" s="17"/>
      <c r="CK146" s="17"/>
      <c r="CL146" s="17"/>
      <c r="CM146" s="17"/>
      <c r="CN146" s="17"/>
      <c r="CO146" s="17"/>
      <c r="CP146" s="17"/>
      <c r="CQ146" s="17"/>
      <c r="CR146" s="17"/>
      <c r="CS146" s="17"/>
      <c r="CT146" s="17"/>
      <c r="CU146" s="17"/>
      <c r="CV146" s="17"/>
      <c r="CW146" s="17"/>
      <c r="CX146" s="17"/>
      <c r="CY146" s="17"/>
      <c r="CZ146" s="17"/>
      <c r="DA146" s="17"/>
      <c r="DB146" s="17"/>
      <c r="DC146" s="17"/>
      <c r="DD146" s="17"/>
      <c r="DE146" s="17"/>
      <c r="DF146" s="17"/>
      <c r="DG146" s="17"/>
      <c r="DH146" s="17"/>
      <c r="DI146" s="17"/>
      <c r="DJ146" s="17"/>
      <c r="DK146" s="17"/>
      <c r="DL146" s="17"/>
      <c r="DM146" s="17"/>
      <c r="DN146" s="17"/>
      <c r="DO146" s="17"/>
      <c r="DP146" s="17"/>
      <c r="DQ146" s="17"/>
      <c r="DR146" s="17"/>
      <c r="DS146" s="17"/>
      <c r="DT146" s="17"/>
      <c r="DU146" s="17"/>
      <c r="DV146" s="17"/>
      <c r="DW146" s="17"/>
      <c r="DX146" s="17"/>
      <c r="DY146" s="17"/>
      <c r="DZ146" s="17"/>
      <c r="EA146" s="17"/>
      <c r="EB146" s="17"/>
      <c r="EC146" s="17"/>
      <c r="ED146" s="17"/>
      <c r="EE146" s="17"/>
      <c r="EF146" s="17"/>
      <c r="EG146" s="17"/>
      <c r="EH146" s="17"/>
      <c r="EI146" s="17"/>
      <c r="EJ146" s="17"/>
      <c r="EK146" s="17"/>
      <c r="EL146" s="17"/>
      <c r="EM146" s="17"/>
      <c r="EN146" s="17"/>
      <c r="EO146" s="17"/>
      <c r="EP146" s="17"/>
      <c r="EQ146" s="17"/>
      <c r="ER146" s="17"/>
      <c r="ES146" s="17"/>
      <c r="ET146" s="17"/>
      <c r="EU146" s="17"/>
      <c r="EV146" s="17"/>
      <c r="EW146" s="17"/>
      <c r="EX146" s="17"/>
      <c r="EY146" s="17"/>
      <c r="EZ146" s="17"/>
      <c r="FA146" s="17"/>
      <c r="FB146" s="17"/>
      <c r="FC146" s="17"/>
      <c r="FD146" s="17"/>
      <c r="FE146" s="17"/>
      <c r="FF146" s="17"/>
      <c r="FG146" s="17"/>
      <c r="FH146" s="17"/>
      <c r="FI146" s="17"/>
      <c r="FJ146" s="17"/>
      <c r="FK146" s="17"/>
      <c r="FL146" s="17"/>
      <c r="FM146" s="17"/>
      <c r="FN146" s="17"/>
      <c r="FO146" s="17"/>
      <c r="FP146" s="17"/>
      <c r="FQ146" s="17"/>
      <c r="FR146" s="17"/>
      <c r="FS146" s="17"/>
      <c r="FT146" s="17"/>
      <c r="FU146" s="17"/>
      <c r="FV146" s="17"/>
      <c r="FW146" s="17"/>
      <c r="FX146" s="17"/>
      <c r="FY146" s="17"/>
    </row>
    <row r="147" spans="1:181" ht="16" customHeight="1" x14ac:dyDescent="0.15"/>
    <row r="148" spans="1:181" ht="16" customHeight="1" x14ac:dyDescent="0.15"/>
    <row r="149" spans="1:181" ht="16" customHeight="1" x14ac:dyDescent="0.15"/>
    <row r="150" spans="1:181" ht="16" customHeight="1" x14ac:dyDescent="0.15"/>
    <row r="151" spans="1:181" ht="16" customHeight="1" x14ac:dyDescent="0.15"/>
  </sheetData>
  <sheetProtection sheet="1" objects="1" scenarios="1"/>
  <mergeCells count="16">
    <mergeCell ref="B26:B27"/>
    <mergeCell ref="J4:K4"/>
    <mergeCell ref="L4:M4"/>
    <mergeCell ref="N4:O4"/>
    <mergeCell ref="P4:Q4"/>
    <mergeCell ref="B12:B13"/>
    <mergeCell ref="B14:B15"/>
    <mergeCell ref="B16:B17"/>
    <mergeCell ref="B18:B19"/>
    <mergeCell ref="B20:B21"/>
    <mergeCell ref="B22:B23"/>
    <mergeCell ref="R4:S4"/>
    <mergeCell ref="T4:U4"/>
    <mergeCell ref="V4:W4"/>
    <mergeCell ref="X4:Y4"/>
    <mergeCell ref="B24:B25"/>
  </mergeCells>
  <conditionalFormatting sqref="D12:D27">
    <cfRule type="colorScale" priority="1">
      <colorScale>
        <cfvo type="min"/>
        <cfvo type="percentile" val="50"/>
        <cfvo type="max"/>
        <color rgb="FFF8696B"/>
        <color rgb="FFFFEB84"/>
        <color rgb="FF63BE7B"/>
      </colorScale>
    </cfRule>
  </conditionalFormatting>
  <pageMargins left="0.7" right="0.7" top="0.75" bottom="0.75" header="0.3" footer="0.3"/>
  <pageSetup scale="22"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3C782-4A23-994C-9AA7-87480B807051}">
  <dimension ref="A1"/>
  <sheetViews>
    <sheetView showGridLines="0" topLeftCell="A4" workbookViewId="0">
      <selection activeCell="M43" sqref="M43"/>
    </sheetView>
  </sheetViews>
  <sheetFormatPr baseColWidth="10" defaultRowHeight="16" x14ac:dyDescent="0.2"/>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Perihelion, Aphelion</vt:lpstr>
      <vt:lpstr>Background</vt:lpstr>
    </vt:vector>
  </TitlesOfParts>
  <Manager/>
  <Company>Astronomy Morsels</Company>
  <LinksUpToDate>false</LinksUpToDate>
  <SharedDoc>false</SharedDoc>
  <HyperlinkBase>www.astronomy-morsels.ch</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Perihelion, Aphelion (Planets)</dc:title>
  <dc:subject/>
  <dc:creator>Anton Viola</dc:creator>
  <cp:keywords/>
  <dc:description/>
  <cp:lastModifiedBy>Anton Viola</cp:lastModifiedBy>
  <dcterms:created xsi:type="dcterms:W3CDTF">2016-06-12T12:50:56Z</dcterms:created>
  <dcterms:modified xsi:type="dcterms:W3CDTF">2024-05-15T16:09:47Z</dcterms:modified>
  <cp:category/>
</cp:coreProperties>
</file>