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A5FA1C6-2F36-0847-910A-37B6CB98B613}" xr6:coauthVersionLast="47" xr6:coauthVersionMax="47" xr10:uidLastSave="{00000000-0000-0000-0000-000000000000}"/>
  <bookViews>
    <workbookView xWindow="12060" yWindow="4320" windowWidth="42720" windowHeight="18260" xr2:uid="{5604B167-511D-8C41-BB01-DEB117AC2E44}"/>
  </bookViews>
  <sheets>
    <sheet name="Introduction" sheetId="41" r:id="rId1"/>
    <sheet name="Gear Train" sheetId="19" r:id="rId2"/>
    <sheet name="Background" sheetId="24" r:id="rId3"/>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 i="19" l="1"/>
  <c r="H23" i="19"/>
  <c r="I23" i="19"/>
  <c r="J23" i="19"/>
  <c r="K23" i="19"/>
  <c r="L23" i="19"/>
  <c r="M23" i="19"/>
  <c r="G30" i="19"/>
  <c r="H30" i="19"/>
  <c r="I30" i="19"/>
  <c r="J30" i="19"/>
  <c r="K30" i="19"/>
  <c r="L30" i="19"/>
  <c r="M30" i="19"/>
  <c r="G37" i="19"/>
  <c r="H37" i="19"/>
  <c r="I37" i="19"/>
  <c r="J37" i="19"/>
  <c r="K37" i="19"/>
  <c r="L37" i="19"/>
  <c r="M37" i="19"/>
  <c r="G41" i="19"/>
  <c r="H41" i="19"/>
  <c r="I41" i="19"/>
  <c r="J41" i="19"/>
  <c r="K41" i="19"/>
  <c r="L41" i="19"/>
  <c r="M41" i="19"/>
  <c r="G48" i="19"/>
  <c r="H48" i="19"/>
  <c r="I48" i="19"/>
  <c r="J48" i="19"/>
  <c r="K48" i="19"/>
  <c r="L48" i="19"/>
  <c r="M48" i="19"/>
  <c r="G58" i="19"/>
  <c r="H58" i="19"/>
  <c r="I58" i="19"/>
  <c r="J58" i="19"/>
  <c r="K58" i="19"/>
  <c r="L58" i="19"/>
  <c r="M58" i="19"/>
  <c r="G66" i="19"/>
  <c r="H66" i="19"/>
  <c r="I66" i="19"/>
  <c r="J66" i="19"/>
  <c r="K66" i="19"/>
  <c r="L66" i="19"/>
  <c r="M66" i="19"/>
  <c r="G71" i="19"/>
  <c r="H71" i="19"/>
  <c r="I71" i="19"/>
  <c r="J71" i="19"/>
  <c r="K71" i="19"/>
  <c r="L71" i="19"/>
  <c r="M71" i="19"/>
  <c r="G82" i="19"/>
  <c r="H82" i="19"/>
  <c r="I82" i="19"/>
  <c r="J82" i="19"/>
  <c r="K82" i="19"/>
  <c r="L82" i="19"/>
  <c r="M82" i="19"/>
  <c r="G90" i="19"/>
  <c r="H90" i="19"/>
  <c r="I90" i="19"/>
  <c r="J90" i="19"/>
  <c r="K90" i="19"/>
  <c r="L90" i="19"/>
  <c r="M90" i="19"/>
  <c r="G98" i="19"/>
  <c r="H98" i="19"/>
  <c r="I98" i="19"/>
  <c r="J98" i="19"/>
  <c r="K98" i="19"/>
  <c r="L98" i="19"/>
  <c r="M98" i="19"/>
  <c r="G118" i="19"/>
  <c r="H118" i="19"/>
  <c r="I118" i="19"/>
  <c r="J118" i="19"/>
  <c r="K118" i="19"/>
  <c r="L118" i="19"/>
  <c r="M118" i="19"/>
  <c r="G121" i="19"/>
  <c r="H121" i="19"/>
  <c r="I121" i="19"/>
  <c r="J121" i="19"/>
  <c r="K121" i="19"/>
  <c r="L121" i="19"/>
  <c r="M121" i="19"/>
  <c r="G122" i="19"/>
  <c r="H122" i="19"/>
  <c r="I122" i="19"/>
  <c r="J122" i="19"/>
  <c r="K122" i="19"/>
  <c r="L122" i="19"/>
  <c r="M122" i="19"/>
  <c r="G123" i="19"/>
  <c r="H123" i="19"/>
  <c r="I123" i="19"/>
  <c r="J123" i="19"/>
  <c r="K123" i="19"/>
  <c r="L123" i="19"/>
  <c r="M123" i="19"/>
  <c r="G124" i="19"/>
  <c r="H124" i="19"/>
  <c r="I124" i="19"/>
  <c r="J124" i="19"/>
  <c r="K124" i="19"/>
  <c r="L124" i="19"/>
  <c r="M124" i="19"/>
  <c r="G125" i="19"/>
  <c r="H125" i="19"/>
  <c r="I125" i="19"/>
  <c r="J125" i="19"/>
  <c r="K125" i="19"/>
  <c r="L125" i="19"/>
  <c r="M125" i="19"/>
  <c r="G126" i="19"/>
  <c r="H126" i="19"/>
  <c r="I126" i="19"/>
  <c r="J126" i="19"/>
  <c r="K126" i="19"/>
  <c r="L126" i="19"/>
  <c r="M126" i="19"/>
  <c r="G127" i="19"/>
  <c r="H127" i="19"/>
  <c r="I127" i="19"/>
  <c r="J127" i="19"/>
  <c r="K127" i="19"/>
  <c r="L127" i="19"/>
  <c r="M127" i="19"/>
  <c r="G128" i="19"/>
  <c r="H128" i="19"/>
  <c r="I128" i="19"/>
  <c r="J128" i="19"/>
  <c r="K128" i="19"/>
  <c r="L128" i="19"/>
  <c r="M128" i="19"/>
  <c r="G129" i="19"/>
  <c r="H129" i="19"/>
  <c r="I129" i="19"/>
  <c r="J129" i="19"/>
  <c r="K129" i="19"/>
  <c r="L129" i="19"/>
  <c r="M129" i="19"/>
  <c r="G130" i="19"/>
  <c r="H130" i="19"/>
  <c r="I130" i="19"/>
  <c r="J130" i="19"/>
  <c r="K130" i="19"/>
  <c r="L130" i="19"/>
  <c r="M130" i="19"/>
  <c r="G131" i="19"/>
  <c r="H131" i="19"/>
  <c r="I131" i="19"/>
  <c r="J131" i="19"/>
  <c r="K131" i="19"/>
  <c r="L131" i="19"/>
  <c r="M131" i="19"/>
  <c r="G132" i="19"/>
  <c r="H132" i="19"/>
  <c r="I132" i="19"/>
  <c r="J132" i="19"/>
  <c r="K132" i="19"/>
  <c r="L132" i="19"/>
  <c r="M132" i="19"/>
  <c r="G133" i="19"/>
  <c r="H133" i="19"/>
  <c r="I133" i="19"/>
  <c r="J133" i="19"/>
  <c r="K133" i="19"/>
  <c r="L133" i="19"/>
  <c r="M133" i="19"/>
  <c r="G134" i="19"/>
  <c r="H134" i="19"/>
  <c r="I134" i="19"/>
  <c r="J134" i="19"/>
  <c r="K134" i="19"/>
  <c r="L134" i="19"/>
  <c r="M134" i="19"/>
  <c r="G135" i="19"/>
  <c r="H135" i="19"/>
  <c r="I135" i="19"/>
  <c r="J135" i="19"/>
  <c r="K135" i="19"/>
  <c r="L135" i="19"/>
  <c r="M135" i="19"/>
  <c r="G136" i="19"/>
  <c r="H136" i="19"/>
  <c r="I136" i="19"/>
  <c r="J136" i="19"/>
  <c r="K136" i="19"/>
  <c r="L136" i="19"/>
  <c r="M136" i="19"/>
  <c r="G137" i="19"/>
  <c r="H137" i="19"/>
  <c r="I137" i="19"/>
  <c r="J137" i="19"/>
  <c r="K137" i="19"/>
  <c r="L137" i="19"/>
  <c r="M137" i="19"/>
  <c r="G138" i="19"/>
  <c r="H138" i="19"/>
  <c r="I138" i="19"/>
  <c r="J138" i="19"/>
  <c r="K138" i="19"/>
  <c r="L138" i="19"/>
  <c r="M138" i="19"/>
  <c r="G139" i="19"/>
  <c r="H139" i="19"/>
  <c r="I139" i="19"/>
  <c r="J139" i="19"/>
  <c r="K139" i="19"/>
  <c r="L139" i="19"/>
  <c r="M139" i="19"/>
  <c r="G140" i="19"/>
  <c r="H140" i="19"/>
  <c r="I140" i="19"/>
  <c r="J140" i="19"/>
  <c r="K140" i="19"/>
  <c r="L140" i="19"/>
  <c r="M140" i="19"/>
  <c r="G141" i="19"/>
  <c r="H141" i="19"/>
  <c r="I141" i="19"/>
  <c r="J141" i="19"/>
  <c r="K141" i="19"/>
  <c r="L141" i="19"/>
  <c r="M141" i="19"/>
  <c r="G142" i="19"/>
  <c r="H142" i="19"/>
  <c r="I142" i="19"/>
  <c r="J142" i="19"/>
  <c r="K142" i="19"/>
  <c r="L142" i="19"/>
  <c r="M142" i="19"/>
  <c r="G143" i="19"/>
  <c r="H143" i="19"/>
  <c r="I143" i="19"/>
  <c r="J143" i="19"/>
  <c r="K143" i="19"/>
  <c r="L143" i="19"/>
  <c r="M143" i="19"/>
  <c r="G144" i="19"/>
  <c r="H144" i="19"/>
  <c r="I144" i="19"/>
  <c r="J144" i="19"/>
  <c r="K144" i="19"/>
  <c r="L144" i="19"/>
  <c r="M144" i="19"/>
  <c r="G145" i="19"/>
  <c r="H145" i="19"/>
  <c r="I145" i="19"/>
  <c r="J145" i="19"/>
  <c r="K145" i="19"/>
  <c r="L145" i="19"/>
  <c r="M145" i="19"/>
  <c r="G146" i="19"/>
  <c r="H146" i="19"/>
  <c r="I146" i="19"/>
  <c r="J146" i="19"/>
  <c r="K146" i="19"/>
  <c r="L146" i="19"/>
  <c r="M146" i="19"/>
  <c r="G147" i="19"/>
  <c r="H147" i="19"/>
  <c r="I147" i="19"/>
  <c r="J147" i="19"/>
  <c r="K147" i="19"/>
  <c r="L147" i="19"/>
  <c r="M147" i="19"/>
  <c r="G148" i="19"/>
  <c r="H148" i="19"/>
  <c r="I148" i="19"/>
  <c r="J148" i="19"/>
  <c r="K148" i="19"/>
  <c r="L148" i="19"/>
  <c r="M148" i="19"/>
  <c r="G149" i="19"/>
  <c r="H149" i="19"/>
  <c r="I149" i="19"/>
  <c r="J149" i="19"/>
  <c r="K149" i="19"/>
  <c r="L149" i="19"/>
  <c r="M149" i="19"/>
  <c r="G150" i="19"/>
  <c r="H150" i="19"/>
  <c r="I150" i="19"/>
  <c r="J150" i="19"/>
  <c r="K150" i="19"/>
  <c r="L150" i="19"/>
  <c r="M150" i="19"/>
  <c r="G151" i="19"/>
  <c r="H151" i="19"/>
  <c r="I151" i="19"/>
  <c r="J151" i="19"/>
  <c r="K151" i="19"/>
  <c r="L151" i="19"/>
  <c r="M151" i="19"/>
  <c r="G152" i="19"/>
  <c r="H152" i="19"/>
  <c r="I152" i="19"/>
  <c r="J152" i="19"/>
  <c r="K152" i="19"/>
  <c r="L152" i="19"/>
  <c r="M152" i="19"/>
  <c r="G153" i="19"/>
  <c r="H153" i="19"/>
  <c r="I153" i="19"/>
  <c r="J153" i="19"/>
  <c r="K153" i="19"/>
  <c r="L153" i="19"/>
  <c r="M153" i="19"/>
  <c r="G154" i="19"/>
  <c r="H154" i="19"/>
  <c r="I154" i="19"/>
  <c r="J154" i="19"/>
  <c r="K154" i="19"/>
  <c r="L154" i="19"/>
  <c r="M154" i="19"/>
  <c r="G155" i="19"/>
  <c r="H155" i="19"/>
  <c r="I155" i="19"/>
  <c r="J155" i="19"/>
  <c r="K155" i="19"/>
  <c r="L155" i="19"/>
  <c r="M155" i="19"/>
  <c r="G156" i="19"/>
  <c r="H156" i="19"/>
  <c r="I156" i="19"/>
  <c r="J156" i="19"/>
  <c r="K156" i="19"/>
  <c r="L156" i="19"/>
  <c r="M156" i="19"/>
  <c r="G157" i="19"/>
  <c r="H157" i="19"/>
  <c r="I157" i="19"/>
  <c r="J157" i="19"/>
  <c r="K157" i="19"/>
  <c r="L157" i="19"/>
  <c r="M157" i="19"/>
  <c r="G158" i="19"/>
  <c r="H158" i="19"/>
  <c r="I158" i="19"/>
  <c r="J158" i="19"/>
  <c r="K158" i="19"/>
  <c r="L158" i="19"/>
  <c r="M158" i="19"/>
  <c r="G159" i="19"/>
  <c r="H159" i="19"/>
  <c r="I159" i="19"/>
  <c r="J159" i="19"/>
  <c r="K159" i="19"/>
  <c r="L159" i="19"/>
  <c r="M159" i="19"/>
  <c r="G160" i="19"/>
  <c r="H160" i="19"/>
  <c r="I160" i="19"/>
  <c r="J160" i="19"/>
  <c r="K160" i="19"/>
  <c r="L160" i="19"/>
  <c r="M160" i="19"/>
  <c r="G161" i="19"/>
  <c r="H161" i="19"/>
  <c r="I161" i="19"/>
  <c r="J161" i="19"/>
  <c r="K161" i="19"/>
  <c r="L161" i="19"/>
  <c r="M161" i="19"/>
  <c r="G162" i="19"/>
  <c r="H162" i="19"/>
  <c r="I162" i="19"/>
  <c r="J162" i="19"/>
  <c r="K162" i="19"/>
  <c r="L162" i="19"/>
  <c r="M162" i="19"/>
  <c r="G163" i="19"/>
  <c r="H163" i="19"/>
  <c r="I163" i="19"/>
  <c r="J163" i="19"/>
  <c r="K163" i="19"/>
  <c r="L163" i="19"/>
  <c r="M163" i="19"/>
  <c r="G164" i="19"/>
  <c r="H164" i="19"/>
  <c r="I164" i="19"/>
  <c r="J164" i="19"/>
  <c r="K164" i="19"/>
  <c r="L164" i="19"/>
  <c r="M164" i="19"/>
  <c r="G165" i="19"/>
  <c r="H165" i="19"/>
  <c r="I165" i="19"/>
  <c r="J165" i="19"/>
  <c r="K165" i="19"/>
  <c r="L165" i="19"/>
  <c r="M165" i="19"/>
  <c r="G166" i="19"/>
  <c r="H166" i="19"/>
  <c r="I166" i="19"/>
  <c r="J166" i="19"/>
  <c r="K166" i="19"/>
  <c r="L166" i="19"/>
  <c r="M166" i="19"/>
  <c r="G167" i="19"/>
  <c r="H167" i="19"/>
  <c r="I167" i="19"/>
  <c r="J167" i="19"/>
  <c r="K167" i="19"/>
  <c r="L167" i="19"/>
  <c r="M167" i="19"/>
  <c r="G168" i="19"/>
  <c r="H168" i="19"/>
  <c r="I168" i="19"/>
  <c r="J168" i="19"/>
  <c r="K168" i="19"/>
  <c r="L168" i="19"/>
  <c r="M168" i="19"/>
  <c r="G169" i="19"/>
  <c r="H169" i="19"/>
  <c r="I169" i="19"/>
  <c r="J169" i="19"/>
  <c r="K169" i="19"/>
  <c r="L169" i="19"/>
  <c r="M169" i="19"/>
  <c r="G170" i="19"/>
  <c r="H170" i="19"/>
  <c r="I170" i="19"/>
  <c r="J170" i="19"/>
  <c r="K170" i="19"/>
  <c r="L170" i="19"/>
  <c r="M170" i="19"/>
  <c r="G171" i="19"/>
  <c r="H171" i="19"/>
  <c r="I171" i="19"/>
  <c r="J171" i="19"/>
  <c r="K171" i="19"/>
  <c r="L171" i="19"/>
  <c r="M171" i="19"/>
  <c r="G172" i="19"/>
  <c r="H172" i="19"/>
  <c r="I172" i="19"/>
  <c r="J172" i="19"/>
  <c r="K172" i="19"/>
  <c r="L172" i="19"/>
  <c r="M172" i="19"/>
  <c r="G173" i="19"/>
  <c r="H173" i="19"/>
  <c r="I173" i="19"/>
  <c r="J173" i="19"/>
  <c r="K173" i="19"/>
  <c r="L173" i="19"/>
  <c r="M173" i="19"/>
  <c r="G174" i="19"/>
  <c r="H174" i="19"/>
  <c r="I174" i="19"/>
  <c r="J174" i="19"/>
  <c r="K174" i="19"/>
  <c r="L174" i="19"/>
  <c r="M174" i="19"/>
  <c r="G175" i="19"/>
  <c r="H175" i="19"/>
  <c r="I175" i="19"/>
  <c r="J175" i="19"/>
  <c r="K175" i="19"/>
  <c r="L175" i="19"/>
  <c r="M175" i="19"/>
  <c r="G176" i="19"/>
  <c r="H176" i="19"/>
  <c r="I176" i="19"/>
  <c r="J176" i="19"/>
  <c r="K176" i="19"/>
  <c r="L176" i="19"/>
  <c r="M176" i="19"/>
  <c r="G177" i="19"/>
  <c r="H177" i="19"/>
  <c r="I177" i="19"/>
  <c r="J177" i="19"/>
  <c r="K177" i="19"/>
  <c r="L177" i="19"/>
  <c r="M177" i="19"/>
  <c r="G178" i="19"/>
  <c r="H178" i="19"/>
  <c r="I178" i="19"/>
  <c r="J178" i="19"/>
  <c r="K178" i="19"/>
  <c r="L178" i="19"/>
  <c r="M178" i="19"/>
  <c r="G179" i="19"/>
  <c r="H179" i="19"/>
  <c r="I179" i="19"/>
  <c r="J179" i="19"/>
  <c r="K179" i="19"/>
  <c r="L179" i="19"/>
  <c r="M179" i="19"/>
  <c r="G180" i="19"/>
  <c r="H180" i="19"/>
  <c r="I180" i="19"/>
  <c r="J180" i="19"/>
  <c r="K180" i="19"/>
  <c r="L180" i="19"/>
  <c r="M180" i="19"/>
  <c r="G181" i="19"/>
  <c r="H181" i="19"/>
  <c r="I181" i="19"/>
  <c r="J181" i="19"/>
  <c r="K181" i="19"/>
  <c r="L181" i="19"/>
  <c r="M181" i="19"/>
  <c r="G182" i="19"/>
  <c r="H182" i="19"/>
  <c r="I182" i="19"/>
  <c r="J182" i="19"/>
  <c r="K182" i="19"/>
  <c r="L182" i="19"/>
  <c r="M182" i="19"/>
  <c r="G183" i="19"/>
  <c r="H183" i="19"/>
  <c r="I183" i="19"/>
  <c r="J183" i="19"/>
  <c r="K183" i="19"/>
  <c r="L183" i="19"/>
  <c r="M183" i="19"/>
  <c r="G184" i="19"/>
  <c r="H184" i="19"/>
  <c r="I184" i="19"/>
  <c r="J184" i="19"/>
  <c r="K184" i="19"/>
  <c r="L184" i="19"/>
  <c r="M184" i="19"/>
  <c r="G185" i="19"/>
  <c r="H185" i="19"/>
  <c r="I185" i="19"/>
  <c r="J185" i="19"/>
  <c r="K185" i="19"/>
  <c r="L185" i="19"/>
  <c r="M185" i="19"/>
  <c r="G186" i="19"/>
  <c r="H186" i="19"/>
  <c r="I186" i="19"/>
  <c r="J186" i="19"/>
  <c r="K186" i="19"/>
  <c r="L186" i="19"/>
  <c r="M186" i="19"/>
  <c r="G187" i="19"/>
  <c r="H187" i="19"/>
  <c r="I187" i="19"/>
  <c r="J187" i="19"/>
  <c r="K187" i="19"/>
  <c r="L187" i="19"/>
  <c r="M187" i="19"/>
  <c r="G188" i="19"/>
  <c r="H188" i="19"/>
  <c r="I188" i="19"/>
  <c r="J188" i="19"/>
  <c r="K188" i="19"/>
  <c r="L188" i="19"/>
  <c r="M188" i="19"/>
  <c r="G189" i="19"/>
  <c r="H189" i="19"/>
  <c r="I189" i="19"/>
  <c r="J189" i="19"/>
  <c r="K189" i="19"/>
  <c r="L189" i="19"/>
  <c r="M189" i="19"/>
  <c r="G190" i="19"/>
  <c r="H190" i="19"/>
  <c r="I190" i="19"/>
  <c r="J190" i="19"/>
  <c r="K190" i="19"/>
  <c r="L190" i="19"/>
  <c r="M190" i="19"/>
  <c r="G191" i="19"/>
  <c r="H191" i="19"/>
  <c r="I191" i="19"/>
  <c r="J191" i="19"/>
  <c r="K191" i="19"/>
  <c r="L191" i="19"/>
  <c r="M191" i="19"/>
  <c r="G192" i="19"/>
  <c r="H192" i="19"/>
  <c r="I192" i="19"/>
  <c r="J192" i="19"/>
  <c r="K192" i="19"/>
  <c r="L192" i="19"/>
  <c r="M192" i="19"/>
  <c r="G193" i="19"/>
  <c r="H193" i="19"/>
  <c r="I193" i="19"/>
  <c r="J193" i="19"/>
  <c r="K193" i="19"/>
  <c r="L193" i="19"/>
  <c r="M193" i="19"/>
  <c r="G194" i="19"/>
  <c r="H194" i="19"/>
  <c r="I194" i="19"/>
  <c r="J194" i="19"/>
  <c r="K194" i="19"/>
  <c r="L194" i="19"/>
  <c r="M194" i="19"/>
  <c r="G195" i="19"/>
  <c r="H195" i="19"/>
  <c r="I195" i="19"/>
  <c r="J195" i="19"/>
  <c r="K195" i="19"/>
  <c r="L195" i="19"/>
  <c r="M195" i="19"/>
  <c r="G196" i="19"/>
  <c r="H196" i="19"/>
  <c r="I196" i="19"/>
  <c r="J196" i="19"/>
  <c r="K196" i="19"/>
  <c r="L196" i="19"/>
  <c r="M196" i="19"/>
  <c r="G197" i="19"/>
  <c r="H197" i="19"/>
  <c r="I197" i="19"/>
  <c r="J197" i="19"/>
  <c r="K197" i="19"/>
  <c r="L197" i="19"/>
  <c r="M197" i="19"/>
  <c r="G198" i="19"/>
  <c r="H198" i="19"/>
  <c r="I198" i="19"/>
  <c r="J198" i="19"/>
  <c r="K198" i="19"/>
  <c r="L198" i="19"/>
  <c r="M198" i="19"/>
  <c r="G199" i="19"/>
  <c r="H199" i="19"/>
  <c r="I199" i="19"/>
  <c r="J199" i="19"/>
  <c r="K199" i="19"/>
  <c r="L199" i="19"/>
  <c r="M199" i="19"/>
  <c r="G200" i="19"/>
  <c r="H200" i="19"/>
  <c r="I200" i="19"/>
  <c r="J200" i="19"/>
  <c r="K200" i="19"/>
  <c r="L200" i="19"/>
  <c r="M200" i="19"/>
  <c r="G201" i="19"/>
  <c r="H201" i="19"/>
  <c r="I201" i="19"/>
  <c r="J201" i="19"/>
  <c r="K201" i="19"/>
  <c r="L201" i="19"/>
  <c r="M201" i="19"/>
  <c r="G202" i="19"/>
  <c r="H202" i="19"/>
  <c r="I202" i="19"/>
  <c r="J202" i="19"/>
  <c r="K202" i="19"/>
  <c r="L202" i="19"/>
  <c r="M202" i="19"/>
  <c r="G203" i="19"/>
  <c r="H203" i="19"/>
  <c r="I203" i="19"/>
  <c r="J203" i="19"/>
  <c r="K203" i="19"/>
  <c r="L203" i="19"/>
  <c r="M203" i="19"/>
  <c r="G204" i="19"/>
  <c r="H204" i="19"/>
  <c r="I204" i="19"/>
  <c r="J204" i="19"/>
  <c r="K204" i="19"/>
  <c r="L204" i="19"/>
  <c r="M204" i="19"/>
  <c r="G205" i="19"/>
  <c r="H205" i="19"/>
  <c r="I205" i="19"/>
  <c r="J205" i="19"/>
  <c r="K205" i="19"/>
  <c r="L205" i="19"/>
  <c r="M205" i="19"/>
  <c r="G206" i="19"/>
  <c r="H206" i="19"/>
  <c r="I206" i="19"/>
  <c r="J206" i="19"/>
  <c r="K206" i="19"/>
  <c r="L206" i="19"/>
  <c r="M206" i="19"/>
  <c r="G207" i="19"/>
  <c r="H207" i="19"/>
  <c r="I207" i="19"/>
  <c r="J207" i="19"/>
  <c r="K207" i="19"/>
  <c r="L207" i="19"/>
  <c r="M207" i="19"/>
  <c r="G208" i="19"/>
  <c r="H208" i="19"/>
  <c r="I208" i="19"/>
  <c r="J208" i="19"/>
  <c r="K208" i="19"/>
  <c r="L208" i="19"/>
  <c r="M208" i="19"/>
  <c r="G209" i="19"/>
  <c r="H209" i="19"/>
  <c r="I209" i="19"/>
  <c r="J209" i="19"/>
  <c r="K209" i="19"/>
  <c r="L209" i="19"/>
  <c r="M209" i="19"/>
  <c r="G210" i="19"/>
  <c r="H210" i="19"/>
  <c r="I210" i="19"/>
  <c r="J210" i="19"/>
  <c r="K210" i="19"/>
  <c r="L210" i="19"/>
  <c r="M210" i="19"/>
  <c r="G211" i="19"/>
  <c r="H211" i="19"/>
  <c r="I211" i="19"/>
  <c r="J211" i="19"/>
  <c r="K211" i="19"/>
  <c r="L211" i="19"/>
  <c r="M211" i="19"/>
  <c r="G212" i="19"/>
  <c r="H212" i="19"/>
  <c r="I212" i="19"/>
  <c r="J212" i="19"/>
  <c r="K212" i="19"/>
  <c r="L212" i="19"/>
  <c r="M212" i="19"/>
  <c r="G213" i="19"/>
  <c r="H213" i="19"/>
  <c r="I213" i="19"/>
  <c r="J213" i="19"/>
  <c r="K213" i="19"/>
  <c r="L213" i="19"/>
  <c r="M213" i="19"/>
  <c r="G214" i="19"/>
  <c r="H214" i="19"/>
  <c r="I214" i="19"/>
  <c r="J214" i="19"/>
  <c r="K214" i="19"/>
  <c r="L214" i="19"/>
  <c r="M214" i="19"/>
  <c r="G215" i="19"/>
  <c r="H215" i="19"/>
  <c r="I215" i="19"/>
  <c r="J215" i="19"/>
  <c r="K215" i="19"/>
  <c r="L215" i="19"/>
  <c r="M215" i="19"/>
  <c r="G216" i="19"/>
  <c r="H216" i="19"/>
  <c r="I216" i="19"/>
  <c r="J216" i="19"/>
  <c r="K216" i="19"/>
  <c r="L216" i="19"/>
  <c r="M216" i="19"/>
  <c r="G217" i="19"/>
  <c r="H217" i="19"/>
  <c r="I217" i="19"/>
  <c r="J217" i="19"/>
  <c r="K217" i="19"/>
  <c r="L217" i="19"/>
  <c r="M217" i="19"/>
  <c r="G218" i="19"/>
  <c r="H218" i="19"/>
  <c r="I218" i="19"/>
  <c r="J218" i="19"/>
  <c r="K218" i="19"/>
  <c r="L218" i="19"/>
  <c r="M218" i="19"/>
  <c r="G219" i="19"/>
  <c r="H219" i="19"/>
  <c r="I219" i="19"/>
  <c r="J219" i="19"/>
  <c r="K219" i="19"/>
  <c r="L219" i="19"/>
  <c r="M219" i="19"/>
  <c r="G220" i="19"/>
  <c r="H220" i="19"/>
  <c r="I220" i="19"/>
  <c r="J220" i="19"/>
  <c r="K220" i="19"/>
  <c r="L220" i="19"/>
  <c r="M220" i="19"/>
  <c r="G221" i="19"/>
  <c r="H221" i="19"/>
  <c r="I221" i="19"/>
  <c r="J221" i="19"/>
  <c r="K221" i="19"/>
  <c r="L221" i="19"/>
  <c r="M221" i="19"/>
  <c r="G222" i="19"/>
  <c r="H222" i="19"/>
  <c r="I222" i="19"/>
  <c r="J222" i="19"/>
  <c r="K222" i="19"/>
  <c r="L222" i="19"/>
  <c r="M222" i="19"/>
  <c r="G223" i="19"/>
  <c r="H223" i="19"/>
  <c r="I223" i="19"/>
  <c r="J223" i="19"/>
  <c r="K223" i="19"/>
  <c r="L223" i="19"/>
  <c r="M223" i="19"/>
  <c r="G224" i="19"/>
  <c r="H224" i="19"/>
  <c r="I224" i="19"/>
  <c r="J224" i="19"/>
  <c r="K224" i="19"/>
  <c r="L224" i="19"/>
  <c r="M224" i="19"/>
  <c r="G225" i="19"/>
  <c r="H225" i="19"/>
  <c r="I225" i="19"/>
  <c r="J225" i="19"/>
  <c r="K225" i="19"/>
  <c r="L225" i="19"/>
  <c r="M225" i="19"/>
  <c r="G226" i="19"/>
  <c r="H226" i="19"/>
  <c r="I226" i="19"/>
  <c r="J226" i="19"/>
  <c r="K226" i="19"/>
  <c r="L226" i="19"/>
  <c r="M226" i="19"/>
  <c r="G227" i="19"/>
  <c r="H227" i="19"/>
  <c r="I227" i="19"/>
  <c r="J227" i="19"/>
  <c r="K227" i="19"/>
  <c r="L227" i="19"/>
  <c r="M227" i="19"/>
  <c r="G228" i="19"/>
  <c r="H228" i="19"/>
  <c r="I228" i="19"/>
  <c r="J228" i="19"/>
  <c r="K228" i="19"/>
  <c r="L228" i="19"/>
  <c r="M228" i="19"/>
  <c r="G229" i="19"/>
  <c r="H229" i="19"/>
  <c r="I229" i="19"/>
  <c r="J229" i="19"/>
  <c r="K229" i="19"/>
  <c r="L229" i="19"/>
  <c r="M229" i="19"/>
  <c r="G230" i="19"/>
  <c r="H230" i="19"/>
  <c r="I230" i="19"/>
  <c r="J230" i="19"/>
  <c r="K230" i="19"/>
  <c r="L230" i="19"/>
  <c r="M230" i="19"/>
  <c r="G231" i="19"/>
  <c r="H231" i="19"/>
  <c r="I231" i="19"/>
  <c r="J231" i="19"/>
  <c r="K231" i="19"/>
  <c r="L231" i="19"/>
  <c r="M231" i="19"/>
  <c r="G232" i="19"/>
  <c r="H232" i="19"/>
  <c r="I232" i="19"/>
  <c r="J232" i="19"/>
  <c r="K232" i="19"/>
  <c r="L232" i="19"/>
  <c r="M232" i="19"/>
  <c r="G233" i="19"/>
  <c r="H233" i="19"/>
  <c r="I233" i="19"/>
  <c r="J233" i="19"/>
  <c r="K233" i="19"/>
  <c r="L233" i="19"/>
  <c r="M233" i="19"/>
  <c r="G234" i="19"/>
  <c r="H234" i="19"/>
  <c r="I234" i="19"/>
  <c r="J234" i="19"/>
  <c r="K234" i="19"/>
  <c r="L234" i="19"/>
  <c r="M234" i="19"/>
  <c r="G235" i="19"/>
  <c r="H235" i="19"/>
  <c r="I235" i="19"/>
  <c r="J235" i="19"/>
  <c r="K235" i="19"/>
  <c r="L235" i="19"/>
  <c r="M235" i="19"/>
  <c r="G236" i="19"/>
  <c r="H236" i="19"/>
  <c r="I236" i="19"/>
  <c r="J236" i="19"/>
  <c r="K236" i="19"/>
  <c r="L236" i="19"/>
  <c r="M236" i="19"/>
  <c r="G237" i="19"/>
  <c r="H237" i="19"/>
  <c r="I237" i="19"/>
  <c r="J237" i="19"/>
  <c r="K237" i="19"/>
  <c r="L237" i="19"/>
  <c r="M237" i="19"/>
  <c r="G238" i="19"/>
  <c r="H238" i="19"/>
  <c r="I238" i="19"/>
  <c r="J238" i="19"/>
  <c r="K238" i="19"/>
  <c r="L238" i="19"/>
  <c r="M238" i="19"/>
  <c r="G239" i="19"/>
  <c r="H239" i="19"/>
  <c r="I239" i="19"/>
  <c r="J239" i="19"/>
  <c r="K239" i="19"/>
  <c r="L239" i="19"/>
  <c r="M239" i="19"/>
  <c r="G240" i="19"/>
  <c r="H240" i="19"/>
  <c r="I240" i="19"/>
  <c r="J240" i="19"/>
  <c r="K240" i="19"/>
  <c r="L240" i="19"/>
  <c r="M240" i="19"/>
  <c r="G241" i="19"/>
  <c r="H241" i="19"/>
  <c r="I241" i="19"/>
  <c r="J241" i="19"/>
  <c r="K241" i="19"/>
  <c r="L241" i="19"/>
  <c r="M241" i="19"/>
  <c r="G242" i="19"/>
  <c r="H242" i="19"/>
  <c r="I242" i="19"/>
  <c r="J242" i="19"/>
  <c r="K242" i="19"/>
  <c r="L242" i="19"/>
  <c r="M242" i="19"/>
  <c r="G243" i="19"/>
  <c r="H243" i="19"/>
  <c r="I243" i="19"/>
  <c r="J243" i="19"/>
  <c r="K243" i="19"/>
  <c r="L243" i="19"/>
  <c r="M243" i="19"/>
  <c r="G244" i="19"/>
  <c r="H244" i="19"/>
  <c r="I244" i="19"/>
  <c r="J244" i="19"/>
  <c r="K244" i="19"/>
  <c r="L244" i="19"/>
  <c r="M244" i="19"/>
  <c r="G245" i="19"/>
  <c r="H245" i="19"/>
  <c r="I245" i="19"/>
  <c r="J245" i="19"/>
  <c r="K245" i="19"/>
  <c r="L245" i="19"/>
  <c r="M245" i="19"/>
  <c r="G246" i="19"/>
  <c r="H246" i="19"/>
  <c r="I246" i="19"/>
  <c r="J246" i="19"/>
  <c r="K246" i="19"/>
  <c r="L246" i="19"/>
  <c r="M246" i="19"/>
  <c r="G247" i="19"/>
  <c r="H247" i="19"/>
  <c r="I247" i="19"/>
  <c r="J247" i="19"/>
  <c r="K247" i="19"/>
  <c r="L247" i="19"/>
  <c r="M247" i="19"/>
  <c r="G248" i="19"/>
  <c r="H248" i="19"/>
  <c r="I248" i="19"/>
  <c r="J248" i="19"/>
  <c r="K248" i="19"/>
  <c r="L248" i="19"/>
  <c r="M248" i="19"/>
  <c r="G249" i="19"/>
  <c r="H249" i="19"/>
  <c r="I249" i="19"/>
  <c r="J249" i="19"/>
  <c r="K249" i="19"/>
  <c r="L249" i="19"/>
  <c r="M249" i="19"/>
  <c r="G250" i="19"/>
  <c r="H250" i="19"/>
  <c r="I250" i="19"/>
  <c r="J250" i="19"/>
  <c r="K250" i="19"/>
  <c r="L250" i="19"/>
  <c r="M250" i="19"/>
  <c r="G251" i="19"/>
  <c r="H251" i="19"/>
  <c r="I251" i="19"/>
  <c r="J251" i="19"/>
  <c r="K251" i="19"/>
  <c r="L251" i="19"/>
  <c r="M251" i="19"/>
  <c r="G252" i="19"/>
  <c r="H252" i="19"/>
  <c r="I252" i="19"/>
  <c r="J252" i="19"/>
  <c r="K252" i="19"/>
  <c r="L252" i="19"/>
  <c r="M252" i="19"/>
  <c r="G253" i="19"/>
  <c r="H253" i="19"/>
  <c r="I253" i="19"/>
  <c r="J253" i="19"/>
  <c r="K253" i="19"/>
  <c r="L253" i="19"/>
  <c r="M253" i="19"/>
  <c r="G254" i="19"/>
  <c r="H254" i="19"/>
  <c r="I254" i="19"/>
  <c r="J254" i="19"/>
  <c r="K254" i="19"/>
  <c r="L254" i="19"/>
  <c r="M254" i="19"/>
  <c r="G255" i="19"/>
  <c r="H255" i="19"/>
  <c r="I255" i="19"/>
  <c r="J255" i="19"/>
  <c r="K255" i="19"/>
  <c r="L255" i="19"/>
  <c r="M255" i="19"/>
  <c r="G256" i="19"/>
  <c r="H256" i="19"/>
  <c r="I256" i="19"/>
  <c r="J256" i="19"/>
  <c r="K256" i="19"/>
  <c r="L256" i="19"/>
  <c r="M256" i="19"/>
  <c r="G257" i="19"/>
  <c r="H257" i="19"/>
  <c r="I257" i="19"/>
  <c r="J257" i="19"/>
  <c r="K257" i="19"/>
  <c r="L257" i="19"/>
  <c r="M257" i="19"/>
  <c r="G258" i="19"/>
  <c r="H258" i="19"/>
  <c r="I258" i="19"/>
  <c r="J258" i="19"/>
  <c r="K258" i="19"/>
  <c r="L258" i="19"/>
  <c r="M258" i="19"/>
  <c r="G259" i="19"/>
  <c r="H259" i="19"/>
  <c r="I259" i="19"/>
  <c r="J259" i="19"/>
  <c r="K259" i="19"/>
  <c r="L259" i="19"/>
  <c r="M259" i="19"/>
  <c r="G260" i="19"/>
  <c r="H260" i="19"/>
  <c r="I260" i="19"/>
  <c r="J260" i="19"/>
  <c r="K260" i="19"/>
  <c r="L260" i="19"/>
  <c r="M260" i="19"/>
  <c r="G261" i="19"/>
  <c r="H261" i="19"/>
  <c r="I261" i="19"/>
  <c r="J261" i="19"/>
  <c r="K261" i="19"/>
  <c r="L261" i="19"/>
  <c r="M261" i="19"/>
  <c r="G262" i="19"/>
  <c r="H262" i="19"/>
  <c r="I262" i="19"/>
  <c r="J262" i="19"/>
  <c r="K262" i="19"/>
  <c r="L262" i="19"/>
  <c r="M262" i="19"/>
  <c r="G263" i="19"/>
  <c r="H263" i="19"/>
  <c r="I263" i="19"/>
  <c r="J263" i="19"/>
  <c r="K263" i="19"/>
  <c r="L263" i="19"/>
  <c r="M263" i="19"/>
  <c r="G264" i="19"/>
  <c r="H264" i="19"/>
  <c r="I264" i="19"/>
  <c r="J264" i="19"/>
  <c r="K264" i="19"/>
  <c r="L264" i="19"/>
  <c r="M264" i="19"/>
  <c r="G265" i="19"/>
  <c r="H265" i="19"/>
  <c r="I265" i="19"/>
  <c r="J265" i="19"/>
  <c r="K265" i="19"/>
  <c r="L265" i="19"/>
  <c r="M265" i="19"/>
  <c r="G266" i="19"/>
  <c r="H266" i="19"/>
  <c r="I266" i="19"/>
  <c r="J266" i="19"/>
  <c r="K266" i="19"/>
  <c r="L266" i="19"/>
  <c r="M266" i="19"/>
  <c r="G267" i="19"/>
  <c r="H267" i="19"/>
  <c r="I267" i="19"/>
  <c r="J267" i="19"/>
  <c r="K267" i="19"/>
  <c r="L267" i="19"/>
  <c r="M267" i="19"/>
  <c r="G268" i="19"/>
  <c r="H268" i="19"/>
  <c r="I268" i="19"/>
  <c r="J268" i="19"/>
  <c r="K268" i="19"/>
  <c r="L268" i="19"/>
  <c r="M268" i="19"/>
  <c r="G269" i="19"/>
  <c r="H269" i="19"/>
  <c r="I269" i="19"/>
  <c r="J269" i="19"/>
  <c r="K269" i="19"/>
  <c r="L269" i="19"/>
  <c r="M269" i="19"/>
  <c r="G270" i="19"/>
  <c r="H270" i="19"/>
  <c r="I270" i="19"/>
  <c r="J270" i="19"/>
  <c r="K270" i="19"/>
  <c r="L270" i="19"/>
  <c r="M270" i="19"/>
  <c r="G271" i="19"/>
  <c r="H271" i="19"/>
  <c r="I271" i="19"/>
  <c r="J271" i="19"/>
  <c r="K271" i="19"/>
  <c r="L271" i="19"/>
  <c r="M271" i="19"/>
  <c r="G272" i="19"/>
  <c r="H272" i="19"/>
  <c r="I272" i="19"/>
  <c r="J272" i="19"/>
  <c r="K272" i="19"/>
  <c r="L272" i="19"/>
  <c r="M272" i="19"/>
  <c r="G273" i="19"/>
  <c r="H273" i="19"/>
  <c r="I273" i="19"/>
  <c r="J273" i="19"/>
  <c r="K273" i="19"/>
  <c r="L273" i="19"/>
  <c r="M273" i="19"/>
  <c r="G274" i="19"/>
  <c r="H274" i="19"/>
  <c r="I274" i="19"/>
  <c r="J274" i="19"/>
  <c r="K274" i="19"/>
  <c r="L274" i="19"/>
  <c r="M274" i="19"/>
  <c r="G275" i="19"/>
  <c r="H275" i="19"/>
  <c r="I275" i="19"/>
  <c r="J275" i="19"/>
  <c r="K275" i="19"/>
  <c r="L275" i="19"/>
  <c r="M275" i="19"/>
  <c r="G276" i="19"/>
  <c r="H276" i="19"/>
  <c r="I276" i="19"/>
  <c r="J276" i="19"/>
  <c r="K276" i="19"/>
  <c r="L276" i="19"/>
  <c r="M276" i="19"/>
  <c r="G277" i="19"/>
  <c r="H277" i="19"/>
  <c r="I277" i="19"/>
  <c r="J277" i="19"/>
  <c r="K277" i="19"/>
  <c r="L277" i="19"/>
  <c r="M277" i="19"/>
  <c r="G278" i="19"/>
  <c r="H278" i="19"/>
  <c r="I278" i="19"/>
  <c r="J278" i="19"/>
  <c r="K278" i="19"/>
  <c r="L278" i="19"/>
  <c r="M278" i="19"/>
  <c r="G279" i="19"/>
  <c r="H279" i="19"/>
  <c r="I279" i="19"/>
  <c r="J279" i="19"/>
  <c r="K279" i="19"/>
  <c r="L279" i="19"/>
  <c r="M279" i="19"/>
  <c r="G280" i="19"/>
  <c r="H280" i="19"/>
  <c r="I280" i="19"/>
  <c r="J280" i="19"/>
  <c r="K280" i="19"/>
  <c r="L280" i="19"/>
  <c r="M280" i="19"/>
  <c r="G281" i="19"/>
  <c r="H281" i="19"/>
  <c r="I281" i="19"/>
  <c r="J281" i="19"/>
  <c r="K281" i="19"/>
  <c r="L281" i="19"/>
  <c r="M281" i="19"/>
  <c r="G282" i="19"/>
  <c r="H282" i="19"/>
  <c r="I282" i="19"/>
  <c r="J282" i="19"/>
  <c r="K282" i="19"/>
  <c r="L282" i="19"/>
  <c r="M282" i="19"/>
  <c r="G283" i="19"/>
  <c r="H283" i="19"/>
  <c r="I283" i="19"/>
  <c r="J283" i="19"/>
  <c r="K283" i="19"/>
  <c r="L283" i="19"/>
  <c r="M283" i="19"/>
  <c r="G284" i="19"/>
  <c r="H284" i="19"/>
  <c r="I284" i="19"/>
  <c r="J284" i="19"/>
  <c r="K284" i="19"/>
  <c r="L284" i="19"/>
  <c r="M284" i="19"/>
  <c r="G285" i="19"/>
  <c r="H285" i="19"/>
  <c r="I285" i="19"/>
  <c r="J285" i="19"/>
  <c r="K285" i="19"/>
  <c r="L285" i="19"/>
  <c r="M285" i="19"/>
  <c r="G286" i="19"/>
  <c r="H286" i="19"/>
  <c r="I286" i="19"/>
  <c r="J286" i="19"/>
  <c r="K286" i="19"/>
  <c r="L286" i="19"/>
  <c r="M286" i="19"/>
  <c r="G287" i="19"/>
  <c r="H287" i="19"/>
  <c r="I287" i="19"/>
  <c r="J287" i="19"/>
  <c r="K287" i="19"/>
  <c r="L287" i="19"/>
  <c r="M287" i="19"/>
  <c r="G288" i="19"/>
  <c r="H288" i="19"/>
  <c r="I288" i="19"/>
  <c r="J288" i="19"/>
  <c r="K288" i="19"/>
  <c r="L288" i="19"/>
  <c r="M288" i="19"/>
  <c r="G289" i="19"/>
  <c r="H289" i="19"/>
  <c r="I289" i="19"/>
  <c r="J289" i="19"/>
  <c r="K289" i="19"/>
  <c r="L289" i="19"/>
  <c r="M289" i="19"/>
  <c r="G290" i="19"/>
  <c r="H290" i="19"/>
  <c r="I290" i="19"/>
  <c r="J290" i="19"/>
  <c r="K290" i="19"/>
  <c r="L290" i="19"/>
  <c r="M290" i="19"/>
  <c r="G291" i="19"/>
  <c r="H291" i="19"/>
  <c r="I291" i="19"/>
  <c r="J291" i="19"/>
  <c r="K291" i="19"/>
  <c r="L291" i="19"/>
  <c r="M291" i="19"/>
  <c r="G292" i="19"/>
  <c r="H292" i="19"/>
  <c r="I292" i="19"/>
  <c r="J292" i="19"/>
  <c r="K292" i="19"/>
  <c r="L292" i="19"/>
  <c r="M292" i="19"/>
  <c r="G293" i="19"/>
  <c r="H293" i="19"/>
  <c r="I293" i="19"/>
  <c r="J293" i="19"/>
  <c r="K293" i="19"/>
  <c r="L293" i="19"/>
  <c r="M293" i="19"/>
  <c r="G294" i="19"/>
  <c r="H294" i="19"/>
  <c r="I294" i="19"/>
  <c r="J294" i="19"/>
  <c r="K294" i="19"/>
  <c r="L294" i="19"/>
  <c r="M294" i="19"/>
  <c r="G295" i="19"/>
  <c r="H295" i="19"/>
  <c r="I295" i="19"/>
  <c r="J295" i="19"/>
  <c r="K295" i="19"/>
  <c r="L295" i="19"/>
  <c r="M295" i="19"/>
  <c r="G296" i="19"/>
  <c r="H296" i="19"/>
  <c r="I296" i="19"/>
  <c r="J296" i="19"/>
  <c r="K296" i="19"/>
  <c r="L296" i="19"/>
  <c r="M296" i="19"/>
  <c r="G297" i="19"/>
  <c r="H297" i="19"/>
  <c r="I297" i="19"/>
  <c r="J297" i="19"/>
  <c r="K297" i="19"/>
  <c r="L297" i="19"/>
  <c r="M297" i="19"/>
  <c r="G298" i="19"/>
  <c r="H298" i="19"/>
  <c r="I298" i="19"/>
  <c r="J298" i="19"/>
  <c r="K298" i="19"/>
  <c r="L298" i="19"/>
  <c r="M298" i="19"/>
  <c r="G299" i="19"/>
  <c r="H299" i="19"/>
  <c r="I299" i="19"/>
  <c r="J299" i="19"/>
  <c r="K299" i="19"/>
  <c r="L299" i="19"/>
  <c r="M299" i="19"/>
  <c r="G300" i="19"/>
  <c r="H300" i="19"/>
  <c r="I300" i="19"/>
  <c r="J300" i="19"/>
  <c r="K300" i="19"/>
  <c r="L300" i="19"/>
  <c r="M300" i="19"/>
  <c r="G301" i="19"/>
  <c r="H301" i="19"/>
  <c r="I301" i="19"/>
  <c r="J301" i="19"/>
  <c r="K301" i="19"/>
  <c r="L301" i="19"/>
  <c r="M301" i="19"/>
  <c r="G302" i="19"/>
  <c r="H302" i="19"/>
  <c r="I302" i="19"/>
  <c r="J302" i="19"/>
  <c r="K302" i="19"/>
  <c r="L302" i="19"/>
  <c r="M302" i="19"/>
  <c r="G303" i="19"/>
  <c r="H303" i="19"/>
  <c r="I303" i="19"/>
  <c r="J303" i="19"/>
  <c r="K303" i="19"/>
  <c r="L303" i="19"/>
  <c r="M303" i="19"/>
  <c r="G304" i="19"/>
  <c r="H304" i="19"/>
  <c r="I304" i="19"/>
  <c r="J304" i="19"/>
  <c r="K304" i="19"/>
  <c r="L304" i="19"/>
  <c r="M304" i="19"/>
  <c r="G305" i="19"/>
  <c r="H305" i="19"/>
  <c r="I305" i="19"/>
  <c r="J305" i="19"/>
  <c r="K305" i="19"/>
  <c r="L305" i="19"/>
  <c r="M305" i="19"/>
  <c r="G306" i="19"/>
  <c r="H306" i="19"/>
  <c r="I306" i="19"/>
  <c r="J306" i="19"/>
  <c r="K306" i="19"/>
  <c r="L306" i="19"/>
  <c r="M306" i="19"/>
  <c r="G307" i="19"/>
  <c r="H307" i="19"/>
  <c r="I307" i="19"/>
  <c r="J307" i="19"/>
  <c r="K307" i="19"/>
  <c r="L307" i="19"/>
  <c r="M307" i="19"/>
  <c r="G308" i="19"/>
  <c r="H308" i="19"/>
  <c r="I308" i="19"/>
  <c r="J308" i="19"/>
  <c r="K308" i="19"/>
  <c r="L308" i="19"/>
  <c r="M308" i="19"/>
  <c r="G309" i="19"/>
  <c r="H309" i="19"/>
  <c r="I309" i="19"/>
  <c r="J309" i="19"/>
  <c r="K309" i="19"/>
  <c r="L309" i="19"/>
  <c r="M309" i="19"/>
  <c r="G310" i="19"/>
  <c r="H310" i="19"/>
  <c r="I310" i="19"/>
  <c r="J310" i="19"/>
  <c r="K310" i="19"/>
  <c r="L310" i="19"/>
  <c r="M310" i="19"/>
  <c r="G311" i="19"/>
  <c r="H311" i="19"/>
  <c r="I311" i="19"/>
  <c r="J311" i="19"/>
  <c r="K311" i="19"/>
  <c r="L311" i="19"/>
  <c r="M311" i="19"/>
  <c r="G312" i="19"/>
  <c r="H312" i="19"/>
  <c r="I312" i="19"/>
  <c r="J312" i="19"/>
  <c r="K312" i="19"/>
  <c r="L312" i="19"/>
  <c r="M312" i="19"/>
  <c r="G313" i="19"/>
  <c r="H313" i="19"/>
  <c r="I313" i="19"/>
  <c r="J313" i="19"/>
  <c r="K313" i="19"/>
  <c r="L313" i="19"/>
  <c r="M313" i="19"/>
  <c r="G314" i="19"/>
  <c r="H314" i="19"/>
  <c r="I314" i="19"/>
  <c r="J314" i="19"/>
  <c r="K314" i="19"/>
  <c r="L314" i="19"/>
  <c r="M314" i="19"/>
  <c r="G315" i="19"/>
  <c r="H315" i="19"/>
  <c r="I315" i="19"/>
  <c r="J315" i="19"/>
  <c r="K315" i="19"/>
  <c r="L315" i="19"/>
  <c r="M315" i="19"/>
  <c r="G316" i="19"/>
  <c r="H316" i="19"/>
  <c r="I316" i="19"/>
  <c r="J316" i="19"/>
  <c r="K316" i="19"/>
  <c r="L316" i="19"/>
  <c r="M316" i="19"/>
  <c r="G317" i="19"/>
  <c r="H317" i="19"/>
  <c r="I317" i="19"/>
  <c r="J317" i="19"/>
  <c r="K317" i="19"/>
  <c r="L317" i="19"/>
  <c r="M317" i="19"/>
  <c r="G318" i="19"/>
  <c r="H318" i="19"/>
  <c r="I318" i="19"/>
  <c r="J318" i="19"/>
  <c r="K318" i="19"/>
  <c r="L318" i="19"/>
  <c r="M318" i="19"/>
  <c r="G319" i="19"/>
  <c r="H319" i="19"/>
  <c r="I319" i="19"/>
  <c r="J319" i="19"/>
  <c r="K319" i="19"/>
  <c r="L319" i="19"/>
  <c r="M319" i="19"/>
  <c r="G320" i="19"/>
  <c r="H320" i="19"/>
  <c r="I320" i="19"/>
  <c r="J320" i="19"/>
  <c r="K320" i="19"/>
  <c r="L320" i="19"/>
  <c r="M320" i="19"/>
  <c r="G321" i="19"/>
  <c r="H321" i="19"/>
  <c r="I321" i="19"/>
  <c r="J321" i="19"/>
  <c r="K321" i="19"/>
  <c r="L321" i="19"/>
  <c r="M321" i="19"/>
  <c r="G322" i="19"/>
  <c r="H322" i="19"/>
  <c r="I322" i="19"/>
  <c r="J322" i="19"/>
  <c r="K322" i="19"/>
  <c r="L322" i="19"/>
  <c r="M322" i="19"/>
  <c r="G323" i="19"/>
  <c r="H323" i="19"/>
  <c r="I323" i="19"/>
  <c r="J323" i="19"/>
  <c r="K323" i="19"/>
  <c r="L323" i="19"/>
  <c r="M323" i="19"/>
  <c r="G324" i="19"/>
  <c r="H324" i="19"/>
  <c r="I324" i="19"/>
  <c r="J324" i="19"/>
  <c r="K324" i="19"/>
  <c r="L324" i="19"/>
  <c r="M324" i="19"/>
  <c r="G325" i="19"/>
  <c r="H325" i="19"/>
  <c r="I325" i="19"/>
  <c r="J325" i="19"/>
  <c r="K325" i="19"/>
  <c r="L325" i="19"/>
  <c r="M325" i="19"/>
  <c r="G326" i="19"/>
  <c r="H326" i="19"/>
  <c r="I326" i="19"/>
  <c r="J326" i="19"/>
  <c r="K326" i="19"/>
  <c r="L326" i="19"/>
  <c r="M326" i="19"/>
  <c r="G327" i="19"/>
  <c r="H327" i="19"/>
  <c r="I327" i="19"/>
  <c r="J327" i="19"/>
  <c r="K327" i="19"/>
  <c r="L327" i="19"/>
  <c r="M327" i="19"/>
  <c r="G328" i="19"/>
  <c r="H328" i="19"/>
  <c r="I328" i="19"/>
  <c r="J328" i="19"/>
  <c r="K328" i="19"/>
  <c r="L328" i="19"/>
  <c r="M328" i="19"/>
  <c r="G329" i="19"/>
  <c r="H329" i="19"/>
  <c r="I329" i="19"/>
  <c r="J329" i="19"/>
  <c r="K329" i="19"/>
  <c r="L329" i="19"/>
  <c r="M329" i="19"/>
  <c r="G330" i="19"/>
  <c r="H330" i="19"/>
  <c r="I330" i="19"/>
  <c r="J330" i="19"/>
  <c r="K330" i="19"/>
  <c r="L330" i="19"/>
  <c r="M330" i="19"/>
  <c r="G331" i="19"/>
  <c r="H331" i="19"/>
  <c r="I331" i="19"/>
  <c r="J331" i="19"/>
  <c r="K331" i="19"/>
  <c r="L331" i="19"/>
  <c r="M331" i="19"/>
  <c r="G332" i="19"/>
  <c r="H332" i="19"/>
  <c r="I332" i="19"/>
  <c r="J332" i="19"/>
  <c r="K332" i="19"/>
  <c r="L332" i="19"/>
  <c r="M332" i="19"/>
  <c r="G333" i="19"/>
  <c r="H333" i="19"/>
  <c r="I333" i="19"/>
  <c r="J333" i="19"/>
  <c r="K333" i="19"/>
  <c r="L333" i="19"/>
  <c r="M333" i="19"/>
  <c r="G334" i="19"/>
  <c r="H334" i="19"/>
  <c r="I334" i="19"/>
  <c r="J334" i="19"/>
  <c r="K334" i="19"/>
  <c r="L334" i="19"/>
  <c r="M334" i="19"/>
  <c r="G335" i="19"/>
  <c r="H335" i="19"/>
  <c r="I335" i="19"/>
  <c r="J335" i="19"/>
  <c r="K335" i="19"/>
  <c r="L335" i="19"/>
  <c r="M335" i="19"/>
  <c r="G336" i="19"/>
  <c r="H336" i="19"/>
  <c r="I336" i="19"/>
  <c r="J336" i="19"/>
  <c r="K336" i="19"/>
  <c r="L336" i="19"/>
  <c r="M336" i="19"/>
  <c r="G337" i="19"/>
  <c r="H337" i="19"/>
  <c r="I337" i="19"/>
  <c r="J337" i="19"/>
  <c r="K337" i="19"/>
  <c r="L337" i="19"/>
  <c r="M337" i="19"/>
  <c r="G338" i="19"/>
  <c r="H338" i="19"/>
  <c r="I338" i="19"/>
  <c r="J338" i="19"/>
  <c r="K338" i="19"/>
  <c r="L338" i="19"/>
  <c r="M338" i="19"/>
  <c r="G339" i="19"/>
  <c r="H339" i="19"/>
  <c r="I339" i="19"/>
  <c r="J339" i="19"/>
  <c r="K339" i="19"/>
  <c r="L339" i="19"/>
  <c r="M339" i="19"/>
  <c r="G340" i="19"/>
  <c r="H340" i="19"/>
  <c r="I340" i="19"/>
  <c r="J340" i="19"/>
  <c r="K340" i="19"/>
  <c r="L340" i="19"/>
  <c r="M340" i="19"/>
  <c r="G341" i="19"/>
  <c r="H341" i="19"/>
  <c r="I341" i="19"/>
  <c r="J341" i="19"/>
  <c r="K341" i="19"/>
  <c r="L341" i="19"/>
  <c r="M341" i="19"/>
  <c r="G342" i="19"/>
  <c r="H342" i="19"/>
  <c r="I342" i="19"/>
  <c r="J342" i="19"/>
  <c r="K342" i="19"/>
  <c r="L342" i="19"/>
  <c r="M342" i="19"/>
  <c r="G343" i="19"/>
  <c r="H343" i="19"/>
  <c r="I343" i="19"/>
  <c r="J343" i="19"/>
  <c r="K343" i="19"/>
  <c r="L343" i="19"/>
  <c r="M343" i="19"/>
  <c r="G344" i="19"/>
  <c r="H344" i="19"/>
  <c r="I344" i="19"/>
  <c r="J344" i="19"/>
  <c r="K344" i="19"/>
  <c r="L344" i="19"/>
  <c r="M344" i="19"/>
  <c r="G345" i="19"/>
  <c r="H345" i="19"/>
  <c r="I345" i="19"/>
  <c r="J345" i="19"/>
  <c r="K345" i="19"/>
  <c r="L345" i="19"/>
  <c r="M345" i="19"/>
  <c r="G346" i="19"/>
  <c r="H346" i="19"/>
  <c r="I346" i="19"/>
  <c r="J346" i="19"/>
  <c r="K346" i="19"/>
  <c r="L346" i="19"/>
  <c r="M346" i="19"/>
  <c r="G347" i="19"/>
  <c r="H347" i="19"/>
  <c r="I347" i="19"/>
  <c r="J347" i="19"/>
  <c r="K347" i="19"/>
  <c r="L347" i="19"/>
  <c r="M347" i="19"/>
  <c r="G348" i="19"/>
  <c r="H348" i="19"/>
  <c r="I348" i="19"/>
  <c r="J348" i="19"/>
  <c r="K348" i="19"/>
  <c r="L348" i="19"/>
  <c r="M348" i="19"/>
  <c r="G349" i="19"/>
  <c r="H349" i="19"/>
  <c r="I349" i="19"/>
  <c r="J349" i="19"/>
  <c r="K349" i="19"/>
  <c r="L349" i="19"/>
  <c r="M349" i="19"/>
  <c r="G350" i="19"/>
  <c r="H350" i="19"/>
  <c r="I350" i="19"/>
  <c r="J350" i="19"/>
  <c r="K350" i="19"/>
  <c r="L350" i="19"/>
  <c r="M350" i="19"/>
  <c r="G351" i="19"/>
  <c r="H351" i="19"/>
  <c r="I351" i="19"/>
  <c r="J351" i="19"/>
  <c r="K351" i="19"/>
  <c r="L351" i="19"/>
  <c r="M351" i="19"/>
  <c r="G352" i="19"/>
  <c r="H352" i="19"/>
  <c r="I352" i="19"/>
  <c r="J352" i="19"/>
  <c r="K352" i="19"/>
  <c r="L352" i="19"/>
  <c r="M352" i="19"/>
  <c r="G353" i="19"/>
  <c r="H353" i="19"/>
  <c r="I353" i="19"/>
  <c r="J353" i="19"/>
  <c r="K353" i="19"/>
  <c r="L353" i="19"/>
  <c r="M353" i="19"/>
  <c r="G354" i="19"/>
  <c r="H354" i="19"/>
  <c r="I354" i="19"/>
  <c r="J354" i="19"/>
  <c r="K354" i="19"/>
  <c r="L354" i="19"/>
  <c r="M354" i="19"/>
  <c r="G355" i="19"/>
  <c r="H355" i="19"/>
  <c r="I355" i="19"/>
  <c r="J355" i="19"/>
  <c r="K355" i="19"/>
  <c r="L355" i="19"/>
  <c r="M355" i="19"/>
  <c r="G356" i="19"/>
  <c r="H356" i="19"/>
  <c r="I356" i="19"/>
  <c r="J356" i="19"/>
  <c r="K356" i="19"/>
  <c r="L356" i="19"/>
  <c r="M356" i="19"/>
  <c r="G357" i="19"/>
  <c r="H357" i="19"/>
  <c r="I357" i="19"/>
  <c r="J357" i="19"/>
  <c r="K357" i="19"/>
  <c r="L357" i="19"/>
  <c r="M357" i="19"/>
  <c r="G358" i="19"/>
  <c r="H358" i="19"/>
  <c r="I358" i="19"/>
  <c r="J358" i="19"/>
  <c r="K358" i="19"/>
  <c r="L358" i="19"/>
  <c r="M358" i="19"/>
  <c r="G359" i="19"/>
  <c r="H359" i="19"/>
  <c r="I359" i="19"/>
  <c r="J359" i="19"/>
  <c r="K359" i="19"/>
  <c r="L359" i="19"/>
  <c r="M359" i="19"/>
  <c r="G360" i="19"/>
  <c r="H360" i="19"/>
  <c r="I360" i="19"/>
  <c r="J360" i="19"/>
  <c r="K360" i="19"/>
  <c r="L360" i="19"/>
  <c r="M360" i="19"/>
  <c r="G361" i="19"/>
  <c r="H361" i="19"/>
  <c r="I361" i="19"/>
  <c r="J361" i="19"/>
  <c r="K361" i="19"/>
  <c r="L361" i="19"/>
  <c r="M361" i="19"/>
  <c r="G362" i="19"/>
  <c r="H362" i="19"/>
  <c r="I362" i="19"/>
  <c r="J362" i="19"/>
  <c r="K362" i="19"/>
  <c r="L362" i="19"/>
  <c r="M362" i="19"/>
  <c r="G363" i="19"/>
  <c r="H363" i="19"/>
  <c r="I363" i="19"/>
  <c r="J363" i="19"/>
  <c r="K363" i="19"/>
  <c r="L363" i="19"/>
  <c r="M363" i="19"/>
  <c r="G364" i="19"/>
  <c r="H364" i="19"/>
  <c r="I364" i="19"/>
  <c r="J364" i="19"/>
  <c r="K364" i="19"/>
  <c r="L364" i="19"/>
  <c r="M364" i="19"/>
  <c r="G365" i="19"/>
  <c r="H365" i="19"/>
  <c r="I365" i="19"/>
  <c r="J365" i="19"/>
  <c r="K365" i="19"/>
  <c r="L365" i="19"/>
  <c r="M365" i="19"/>
  <c r="G366" i="19"/>
  <c r="H366" i="19"/>
  <c r="I366" i="19"/>
  <c r="J366" i="19"/>
  <c r="K366" i="19"/>
  <c r="L366" i="19"/>
  <c r="M366" i="19"/>
  <c r="G367" i="19"/>
  <c r="H367" i="19"/>
  <c r="I367" i="19"/>
  <c r="J367" i="19"/>
  <c r="K367" i="19"/>
  <c r="L367" i="19"/>
  <c r="M367" i="19"/>
  <c r="G368" i="19"/>
  <c r="H368" i="19"/>
  <c r="I368" i="19"/>
  <c r="J368" i="19"/>
  <c r="K368" i="19"/>
  <c r="L368" i="19"/>
  <c r="M368" i="19"/>
  <c r="G369" i="19"/>
  <c r="H369" i="19"/>
  <c r="I369" i="19"/>
  <c r="J369" i="19"/>
  <c r="K369" i="19"/>
  <c r="L369" i="19"/>
  <c r="M369" i="19"/>
  <c r="G370" i="19"/>
  <c r="H370" i="19"/>
  <c r="I370" i="19"/>
  <c r="J370" i="19"/>
  <c r="K370" i="19"/>
  <c r="L370" i="19"/>
  <c r="M370" i="19"/>
  <c r="G371" i="19"/>
  <c r="H371" i="19"/>
  <c r="I371" i="19"/>
  <c r="J371" i="19"/>
  <c r="K371" i="19"/>
  <c r="L371" i="19"/>
  <c r="M371" i="19"/>
  <c r="G372" i="19"/>
  <c r="H372" i="19"/>
  <c r="I372" i="19"/>
  <c r="J372" i="19"/>
  <c r="K372" i="19"/>
  <c r="L372" i="19"/>
  <c r="M372" i="19"/>
  <c r="G373" i="19"/>
  <c r="H373" i="19"/>
  <c r="I373" i="19"/>
  <c r="J373" i="19"/>
  <c r="K373" i="19"/>
  <c r="L373" i="19"/>
  <c r="M373" i="19"/>
  <c r="G374" i="19"/>
  <c r="H374" i="19"/>
  <c r="I374" i="19"/>
  <c r="J374" i="19"/>
  <c r="K374" i="19"/>
  <c r="L374" i="19"/>
  <c r="M374" i="19"/>
  <c r="G375" i="19"/>
  <c r="H375" i="19"/>
  <c r="I375" i="19"/>
  <c r="J375" i="19"/>
  <c r="K375" i="19"/>
  <c r="L375" i="19"/>
  <c r="M375" i="19"/>
  <c r="G376" i="19"/>
  <c r="H376" i="19"/>
  <c r="I376" i="19"/>
  <c r="J376" i="19"/>
  <c r="K376" i="19"/>
  <c r="L376" i="19"/>
  <c r="M376" i="19"/>
  <c r="G377" i="19"/>
  <c r="H377" i="19"/>
  <c r="I377" i="19"/>
  <c r="J377" i="19"/>
  <c r="K377" i="19"/>
  <c r="L377" i="19"/>
  <c r="M377" i="19"/>
  <c r="G378" i="19"/>
  <c r="H378" i="19"/>
  <c r="I378" i="19"/>
  <c r="J378" i="19"/>
  <c r="K378" i="19"/>
  <c r="L378" i="19"/>
  <c r="M378" i="19"/>
  <c r="G379" i="19"/>
  <c r="H379" i="19"/>
  <c r="I379" i="19"/>
  <c r="J379" i="19"/>
  <c r="K379" i="19"/>
  <c r="L379" i="19"/>
  <c r="M379" i="19"/>
  <c r="G380" i="19"/>
  <c r="H380" i="19"/>
  <c r="I380" i="19"/>
  <c r="J380" i="19"/>
  <c r="K380" i="19"/>
  <c r="L380" i="19"/>
  <c r="M380" i="19"/>
  <c r="G381" i="19"/>
  <c r="H381" i="19"/>
  <c r="I381" i="19"/>
  <c r="J381" i="19"/>
  <c r="K381" i="19"/>
  <c r="L381" i="19"/>
  <c r="M381" i="19"/>
  <c r="G382" i="19"/>
  <c r="H382" i="19"/>
  <c r="I382" i="19"/>
  <c r="J382" i="19"/>
  <c r="K382" i="19"/>
  <c r="L382" i="19"/>
  <c r="M382" i="19"/>
  <c r="G383" i="19"/>
  <c r="H383" i="19"/>
  <c r="I383" i="19"/>
  <c r="J383" i="19"/>
  <c r="K383" i="19"/>
  <c r="L383" i="19"/>
  <c r="M383" i="19"/>
  <c r="G384" i="19"/>
  <c r="H384" i="19"/>
  <c r="I384" i="19"/>
  <c r="J384" i="19"/>
  <c r="K384" i="19"/>
  <c r="L384" i="19"/>
  <c r="M384" i="19"/>
  <c r="G385" i="19"/>
  <c r="H385" i="19"/>
  <c r="I385" i="19"/>
  <c r="J385" i="19"/>
  <c r="K385" i="19"/>
  <c r="L385" i="19"/>
  <c r="M385" i="19"/>
  <c r="G386" i="19"/>
  <c r="H386" i="19"/>
  <c r="I386" i="19"/>
  <c r="J386" i="19"/>
  <c r="K386" i="19"/>
  <c r="L386" i="19"/>
  <c r="M386" i="19"/>
  <c r="G387" i="19"/>
  <c r="H387" i="19"/>
  <c r="I387" i="19"/>
  <c r="J387" i="19"/>
  <c r="K387" i="19"/>
  <c r="L387" i="19"/>
  <c r="M387" i="19"/>
  <c r="G388" i="19"/>
  <c r="H388" i="19"/>
  <c r="I388" i="19"/>
  <c r="J388" i="19"/>
  <c r="K388" i="19"/>
  <c r="L388" i="19"/>
  <c r="M388" i="19"/>
  <c r="G389" i="19"/>
  <c r="H389" i="19"/>
  <c r="I389" i="19"/>
  <c r="J389" i="19"/>
  <c r="K389" i="19"/>
  <c r="L389" i="19"/>
  <c r="M389" i="19"/>
  <c r="G390" i="19"/>
  <c r="H390" i="19"/>
  <c r="I390" i="19"/>
  <c r="J390" i="19"/>
  <c r="K390" i="19"/>
  <c r="L390" i="19"/>
  <c r="M390" i="19"/>
  <c r="G391" i="19"/>
  <c r="H391" i="19"/>
  <c r="I391" i="19"/>
  <c r="J391" i="19"/>
  <c r="K391" i="19"/>
  <c r="L391" i="19"/>
  <c r="M391" i="19"/>
  <c r="G392" i="19"/>
  <c r="H392" i="19"/>
  <c r="I392" i="19"/>
  <c r="J392" i="19"/>
  <c r="K392" i="19"/>
  <c r="L392" i="19"/>
  <c r="M392" i="19"/>
  <c r="G393" i="19"/>
  <c r="H393" i="19"/>
  <c r="I393" i="19"/>
  <c r="J393" i="19"/>
  <c r="K393" i="19"/>
  <c r="L393" i="19"/>
  <c r="M393" i="19"/>
  <c r="G394" i="19"/>
  <c r="H394" i="19"/>
  <c r="I394" i="19"/>
  <c r="J394" i="19"/>
  <c r="K394" i="19"/>
  <c r="L394" i="19"/>
  <c r="M394" i="19"/>
  <c r="G395" i="19"/>
  <c r="H395" i="19"/>
  <c r="I395" i="19"/>
  <c r="J395" i="19"/>
  <c r="K395" i="19"/>
  <c r="L395" i="19"/>
  <c r="M395" i="19"/>
  <c r="G396" i="19"/>
  <c r="H396" i="19"/>
  <c r="I396" i="19"/>
  <c r="J396" i="19"/>
  <c r="K396" i="19"/>
  <c r="L396" i="19"/>
  <c r="M396" i="19"/>
  <c r="G397" i="19"/>
  <c r="H397" i="19"/>
  <c r="I397" i="19"/>
  <c r="J397" i="19"/>
  <c r="K397" i="19"/>
  <c r="L397" i="19"/>
  <c r="M397" i="19"/>
  <c r="G398" i="19"/>
  <c r="H398" i="19"/>
  <c r="I398" i="19"/>
  <c r="J398" i="19"/>
  <c r="K398" i="19"/>
  <c r="L398" i="19"/>
  <c r="M398" i="19"/>
  <c r="G399" i="19"/>
  <c r="H399" i="19"/>
  <c r="I399" i="19"/>
  <c r="J399" i="19"/>
  <c r="K399" i="19"/>
  <c r="L399" i="19"/>
  <c r="M399" i="19"/>
  <c r="G400" i="19"/>
  <c r="H400" i="19"/>
  <c r="I400" i="19"/>
  <c r="J400" i="19"/>
  <c r="K400" i="19"/>
  <c r="L400" i="19"/>
  <c r="M400" i="19"/>
  <c r="G401" i="19"/>
  <c r="H401" i="19"/>
  <c r="I401" i="19"/>
  <c r="J401" i="19"/>
  <c r="K401" i="19"/>
  <c r="L401" i="19"/>
  <c r="M401" i="19"/>
  <c r="G402" i="19"/>
  <c r="H402" i="19"/>
  <c r="I402" i="19"/>
  <c r="J402" i="19"/>
  <c r="K402" i="19"/>
  <c r="L402" i="19"/>
  <c r="M402" i="19"/>
  <c r="G403" i="19"/>
  <c r="H403" i="19"/>
  <c r="I403" i="19"/>
  <c r="J403" i="19"/>
  <c r="K403" i="19"/>
  <c r="L403" i="19"/>
  <c r="M403" i="19"/>
  <c r="G404" i="19"/>
  <c r="H404" i="19"/>
  <c r="I404" i="19"/>
  <c r="J404" i="19"/>
  <c r="K404" i="19"/>
  <c r="L404" i="19"/>
  <c r="M404" i="19"/>
  <c r="G405" i="19"/>
  <c r="H405" i="19"/>
  <c r="I405" i="19"/>
  <c r="J405" i="19"/>
  <c r="K405" i="19"/>
  <c r="L405" i="19"/>
  <c r="M405" i="19"/>
  <c r="G406" i="19"/>
  <c r="H406" i="19"/>
  <c r="I406" i="19"/>
  <c r="J406" i="19"/>
  <c r="K406" i="19"/>
  <c r="L406" i="19"/>
  <c r="M406" i="19"/>
  <c r="G407" i="19"/>
  <c r="H407" i="19"/>
  <c r="I407" i="19"/>
  <c r="J407" i="19"/>
  <c r="K407" i="19"/>
  <c r="L407" i="19"/>
  <c r="M407" i="19"/>
  <c r="G408" i="19"/>
  <c r="H408" i="19"/>
  <c r="I408" i="19"/>
  <c r="J408" i="19"/>
  <c r="K408" i="19"/>
  <c r="L408" i="19"/>
  <c r="M408" i="19"/>
  <c r="G409" i="19"/>
  <c r="H409" i="19"/>
  <c r="I409" i="19"/>
  <c r="J409" i="19"/>
  <c r="K409" i="19"/>
  <c r="L409" i="19"/>
  <c r="M409" i="19"/>
  <c r="G410" i="19"/>
  <c r="H410" i="19"/>
  <c r="I410" i="19"/>
  <c r="J410" i="19"/>
  <c r="K410" i="19"/>
  <c r="L410" i="19"/>
  <c r="M410" i="19"/>
  <c r="G411" i="19"/>
  <c r="H411" i="19"/>
  <c r="I411" i="19"/>
  <c r="J411" i="19"/>
  <c r="K411" i="19"/>
  <c r="L411" i="19"/>
  <c r="M411" i="19"/>
  <c r="G412" i="19"/>
  <c r="H412" i="19"/>
  <c r="I412" i="19"/>
  <c r="J412" i="19"/>
  <c r="K412" i="19"/>
  <c r="L412" i="19"/>
  <c r="M412" i="19"/>
  <c r="G413" i="19"/>
  <c r="H413" i="19"/>
  <c r="I413" i="19"/>
  <c r="J413" i="19"/>
  <c r="K413" i="19"/>
  <c r="L413" i="19"/>
  <c r="M413" i="19"/>
  <c r="G414" i="19"/>
  <c r="H414" i="19"/>
  <c r="I414" i="19"/>
  <c r="J414" i="19"/>
  <c r="K414" i="19"/>
  <c r="L414" i="19"/>
  <c r="M414" i="19"/>
  <c r="G415" i="19"/>
  <c r="H415" i="19"/>
  <c r="I415" i="19"/>
  <c r="J415" i="19"/>
  <c r="K415" i="19"/>
  <c r="L415" i="19"/>
  <c r="M415" i="19"/>
  <c r="G416" i="19"/>
  <c r="H416" i="19"/>
  <c r="I416" i="19"/>
  <c r="J416" i="19"/>
  <c r="K416" i="19"/>
  <c r="L416" i="19"/>
  <c r="M416" i="19"/>
  <c r="G417" i="19"/>
  <c r="H417" i="19"/>
  <c r="I417" i="19"/>
  <c r="J417" i="19"/>
  <c r="K417" i="19"/>
  <c r="L417" i="19"/>
  <c r="M417" i="19"/>
  <c r="G418" i="19"/>
  <c r="H418" i="19"/>
  <c r="I418" i="19"/>
  <c r="J418" i="19"/>
  <c r="K418" i="19"/>
  <c r="L418" i="19"/>
  <c r="M418" i="19"/>
  <c r="G419" i="19"/>
  <c r="H419" i="19"/>
  <c r="I419" i="19"/>
  <c r="J419" i="19"/>
  <c r="K419" i="19"/>
  <c r="L419" i="19"/>
  <c r="M419" i="19"/>
  <c r="G420" i="19"/>
  <c r="H420" i="19"/>
  <c r="I420" i="19"/>
  <c r="J420" i="19"/>
  <c r="K420" i="19"/>
  <c r="L420" i="19"/>
  <c r="M420" i="19"/>
  <c r="G421" i="19"/>
  <c r="H421" i="19"/>
  <c r="I421" i="19"/>
  <c r="J421" i="19"/>
  <c r="K421" i="19"/>
  <c r="L421" i="19"/>
  <c r="M421" i="19"/>
  <c r="G422" i="19"/>
  <c r="H422" i="19"/>
  <c r="I422" i="19"/>
  <c r="J422" i="19"/>
  <c r="K422" i="19"/>
  <c r="L422" i="19"/>
  <c r="M422" i="19"/>
  <c r="G423" i="19"/>
  <c r="H423" i="19"/>
  <c r="I423" i="19"/>
  <c r="J423" i="19"/>
  <c r="K423" i="19"/>
  <c r="L423" i="19"/>
  <c r="M423" i="19"/>
  <c r="G424" i="19"/>
  <c r="H424" i="19"/>
  <c r="I424" i="19"/>
  <c r="J424" i="19"/>
  <c r="K424" i="19"/>
  <c r="L424" i="19"/>
  <c r="M424" i="19"/>
  <c r="G425" i="19"/>
  <c r="H425" i="19"/>
  <c r="I425" i="19"/>
  <c r="J425" i="19"/>
  <c r="K425" i="19"/>
  <c r="L425" i="19"/>
  <c r="M425" i="19"/>
  <c r="G426" i="19"/>
  <c r="H426" i="19"/>
  <c r="I426" i="19"/>
  <c r="J426" i="19"/>
  <c r="K426" i="19"/>
  <c r="L426" i="19"/>
  <c r="M426" i="19"/>
  <c r="G427" i="19"/>
  <c r="H427" i="19"/>
  <c r="I427" i="19"/>
  <c r="J427" i="19"/>
  <c r="K427" i="19"/>
  <c r="L427" i="19"/>
  <c r="M427" i="19"/>
  <c r="G428" i="19"/>
  <c r="H428" i="19"/>
  <c r="I428" i="19"/>
  <c r="J428" i="19"/>
  <c r="K428" i="19"/>
  <c r="L428" i="19"/>
  <c r="M428" i="19"/>
  <c r="G429" i="19"/>
  <c r="H429" i="19"/>
  <c r="I429" i="19"/>
  <c r="J429" i="19"/>
  <c r="K429" i="19"/>
  <c r="L429" i="19"/>
  <c r="M429" i="19"/>
  <c r="G430" i="19"/>
  <c r="H430" i="19"/>
  <c r="I430" i="19"/>
  <c r="J430" i="19"/>
  <c r="K430" i="19"/>
  <c r="L430" i="19"/>
  <c r="M430" i="19"/>
  <c r="G431" i="19"/>
  <c r="H431" i="19"/>
  <c r="I431" i="19"/>
  <c r="J431" i="19"/>
  <c r="K431" i="19"/>
  <c r="L431" i="19"/>
  <c r="M431" i="19"/>
  <c r="G432" i="19"/>
  <c r="H432" i="19"/>
  <c r="I432" i="19"/>
  <c r="J432" i="19"/>
  <c r="K432" i="19"/>
  <c r="L432" i="19"/>
  <c r="M432" i="19"/>
  <c r="G433" i="19"/>
  <c r="H433" i="19"/>
  <c r="I433" i="19"/>
  <c r="J433" i="19"/>
  <c r="K433" i="19"/>
  <c r="L433" i="19"/>
  <c r="M433" i="19"/>
  <c r="G434" i="19"/>
  <c r="H434" i="19"/>
  <c r="I434" i="19"/>
  <c r="J434" i="19"/>
  <c r="K434" i="19"/>
  <c r="L434" i="19"/>
  <c r="M434" i="19"/>
  <c r="G435" i="19"/>
  <c r="H435" i="19"/>
  <c r="I435" i="19"/>
  <c r="J435" i="19"/>
  <c r="K435" i="19"/>
  <c r="L435" i="19"/>
  <c r="M435" i="19"/>
  <c r="G436" i="19"/>
  <c r="H436" i="19"/>
  <c r="I436" i="19"/>
  <c r="J436" i="19"/>
  <c r="K436" i="19"/>
  <c r="L436" i="19"/>
  <c r="M436" i="19"/>
  <c r="G437" i="19"/>
  <c r="H437" i="19"/>
  <c r="I437" i="19"/>
  <c r="J437" i="19"/>
  <c r="K437" i="19"/>
  <c r="L437" i="19"/>
  <c r="M437" i="19"/>
  <c r="G438" i="19"/>
  <c r="H438" i="19"/>
  <c r="I438" i="19"/>
  <c r="J438" i="19"/>
  <c r="K438" i="19"/>
  <c r="L438" i="19"/>
  <c r="M438" i="19"/>
  <c r="G439" i="19"/>
  <c r="H439" i="19"/>
  <c r="I439" i="19"/>
  <c r="J439" i="19"/>
  <c r="K439" i="19"/>
  <c r="L439" i="19"/>
  <c r="M439" i="19"/>
  <c r="G440" i="19"/>
  <c r="H440" i="19"/>
  <c r="I440" i="19"/>
  <c r="J440" i="19"/>
  <c r="K440" i="19"/>
  <c r="L440" i="19"/>
  <c r="M440" i="19"/>
  <c r="G441" i="19"/>
  <c r="H441" i="19"/>
  <c r="I441" i="19"/>
  <c r="J441" i="19"/>
  <c r="K441" i="19"/>
  <c r="L441" i="19"/>
  <c r="M441" i="19"/>
  <c r="G442" i="19"/>
  <c r="H442" i="19"/>
  <c r="I442" i="19"/>
  <c r="J442" i="19"/>
  <c r="K442" i="19"/>
  <c r="L442" i="19"/>
  <c r="M442" i="19"/>
  <c r="G443" i="19"/>
  <c r="H443" i="19"/>
  <c r="I443" i="19"/>
  <c r="J443" i="19"/>
  <c r="K443" i="19"/>
  <c r="L443" i="19"/>
  <c r="M443" i="19"/>
  <c r="G444" i="19"/>
  <c r="H444" i="19"/>
  <c r="I444" i="19"/>
  <c r="J444" i="19"/>
  <c r="K444" i="19"/>
  <c r="L444" i="19"/>
  <c r="M444" i="19"/>
  <c r="G445" i="19"/>
  <c r="H445" i="19"/>
  <c r="I445" i="19"/>
  <c r="J445" i="19"/>
  <c r="K445" i="19"/>
  <c r="L445" i="19"/>
  <c r="M445" i="19"/>
  <c r="G446" i="19"/>
  <c r="H446" i="19"/>
  <c r="I446" i="19"/>
  <c r="J446" i="19"/>
  <c r="K446" i="19"/>
  <c r="L446" i="19"/>
  <c r="M446" i="19"/>
  <c r="G447" i="19"/>
  <c r="H447" i="19"/>
  <c r="I447" i="19"/>
  <c r="J447" i="19"/>
  <c r="K447" i="19"/>
  <c r="L447" i="19"/>
  <c r="M447" i="19"/>
  <c r="G448" i="19"/>
  <c r="H448" i="19"/>
  <c r="I448" i="19"/>
  <c r="J448" i="19"/>
  <c r="K448" i="19"/>
  <c r="L448" i="19"/>
  <c r="M448" i="19"/>
  <c r="G449" i="19"/>
  <c r="H449" i="19"/>
  <c r="I449" i="19"/>
  <c r="J449" i="19"/>
  <c r="K449" i="19"/>
  <c r="L449" i="19"/>
  <c r="M449" i="19"/>
  <c r="G450" i="19"/>
  <c r="H450" i="19"/>
  <c r="I450" i="19"/>
  <c r="J450" i="19"/>
  <c r="K450" i="19"/>
  <c r="L450" i="19"/>
  <c r="M450" i="19"/>
  <c r="G451" i="19"/>
  <c r="H451" i="19"/>
  <c r="I451" i="19"/>
  <c r="J451" i="19"/>
  <c r="K451" i="19"/>
  <c r="L451" i="19"/>
  <c r="M451" i="19"/>
  <c r="G452" i="19"/>
  <c r="H452" i="19"/>
  <c r="I452" i="19"/>
  <c r="J452" i="19"/>
  <c r="K452" i="19"/>
  <c r="L452" i="19"/>
  <c r="M452" i="19"/>
  <c r="G453" i="19"/>
  <c r="H453" i="19"/>
  <c r="I453" i="19"/>
  <c r="J453" i="19"/>
  <c r="K453" i="19"/>
  <c r="L453" i="19"/>
  <c r="M453" i="19"/>
  <c r="G454" i="19"/>
  <c r="H454" i="19"/>
  <c r="I454" i="19"/>
  <c r="J454" i="19"/>
  <c r="K454" i="19"/>
  <c r="L454" i="19"/>
  <c r="M454" i="19"/>
  <c r="G455" i="19"/>
  <c r="H455" i="19"/>
  <c r="I455" i="19"/>
  <c r="J455" i="19"/>
  <c r="K455" i="19"/>
  <c r="L455" i="19"/>
  <c r="M455" i="19"/>
  <c r="G456" i="19"/>
  <c r="H456" i="19"/>
  <c r="I456" i="19"/>
  <c r="J456" i="19"/>
  <c r="K456" i="19"/>
  <c r="L456" i="19"/>
  <c r="M456" i="19"/>
  <c r="G457" i="19"/>
  <c r="H457" i="19"/>
  <c r="I457" i="19"/>
  <c r="J457" i="19"/>
  <c r="K457" i="19"/>
  <c r="L457" i="19"/>
  <c r="M457" i="19"/>
  <c r="G458" i="19"/>
  <c r="H458" i="19"/>
  <c r="I458" i="19"/>
  <c r="J458" i="19"/>
  <c r="K458" i="19"/>
  <c r="L458" i="19"/>
  <c r="M458" i="19"/>
  <c r="G459" i="19"/>
  <c r="H459" i="19"/>
  <c r="I459" i="19"/>
  <c r="J459" i="19"/>
  <c r="K459" i="19"/>
  <c r="L459" i="19"/>
  <c r="M459" i="19"/>
  <c r="G460" i="19"/>
  <c r="H460" i="19"/>
  <c r="I460" i="19"/>
  <c r="J460" i="19"/>
  <c r="K460" i="19"/>
  <c r="L460" i="19"/>
  <c r="M460" i="19"/>
  <c r="G461" i="19"/>
  <c r="H461" i="19"/>
  <c r="I461" i="19"/>
  <c r="J461" i="19"/>
  <c r="K461" i="19"/>
  <c r="L461" i="19"/>
  <c r="M461" i="19"/>
  <c r="G462" i="19"/>
  <c r="H462" i="19"/>
  <c r="I462" i="19"/>
  <c r="J462" i="19"/>
  <c r="K462" i="19"/>
  <c r="L462" i="19"/>
  <c r="M462" i="19"/>
  <c r="G463" i="19"/>
  <c r="H463" i="19"/>
  <c r="I463" i="19"/>
  <c r="J463" i="19"/>
  <c r="K463" i="19"/>
  <c r="L463" i="19"/>
  <c r="M463" i="19"/>
  <c r="G464" i="19"/>
  <c r="H464" i="19"/>
  <c r="I464" i="19"/>
  <c r="J464" i="19"/>
  <c r="K464" i="19"/>
  <c r="L464" i="19"/>
  <c r="M464" i="19"/>
  <c r="G465" i="19"/>
  <c r="H465" i="19"/>
  <c r="I465" i="19"/>
  <c r="J465" i="19"/>
  <c r="K465" i="19"/>
  <c r="L465" i="19"/>
  <c r="M465" i="19"/>
  <c r="G466" i="19"/>
  <c r="H466" i="19"/>
  <c r="I466" i="19"/>
  <c r="J466" i="19"/>
  <c r="K466" i="19"/>
  <c r="L466" i="19"/>
  <c r="M466" i="19"/>
  <c r="G467" i="19"/>
  <c r="H467" i="19"/>
  <c r="I467" i="19"/>
  <c r="J467" i="19"/>
  <c r="K467" i="19"/>
  <c r="L467" i="19"/>
  <c r="M467" i="19"/>
  <c r="G468" i="19"/>
  <c r="H468" i="19"/>
  <c r="I468" i="19"/>
  <c r="J468" i="19"/>
  <c r="K468" i="19"/>
  <c r="L468" i="19"/>
  <c r="M468" i="19"/>
  <c r="G469" i="19"/>
  <c r="H469" i="19"/>
  <c r="I469" i="19"/>
  <c r="J469" i="19"/>
  <c r="K469" i="19"/>
  <c r="L469" i="19"/>
  <c r="M469" i="19"/>
  <c r="G470" i="19"/>
  <c r="H470" i="19"/>
  <c r="I470" i="19"/>
  <c r="J470" i="19"/>
  <c r="K470" i="19"/>
  <c r="L470" i="19"/>
  <c r="M470" i="19"/>
  <c r="G471" i="19"/>
  <c r="H471" i="19"/>
  <c r="I471" i="19"/>
  <c r="J471" i="19"/>
  <c r="K471" i="19"/>
  <c r="L471" i="19"/>
  <c r="M471" i="19"/>
  <c r="G472" i="19"/>
  <c r="H472" i="19"/>
  <c r="I472" i="19"/>
  <c r="J472" i="19"/>
  <c r="K472" i="19"/>
  <c r="L472" i="19"/>
  <c r="M472" i="19"/>
  <c r="G473" i="19"/>
  <c r="H473" i="19"/>
  <c r="I473" i="19"/>
  <c r="J473" i="19"/>
  <c r="K473" i="19"/>
  <c r="L473" i="19"/>
  <c r="M473" i="19"/>
  <c r="G474" i="19"/>
  <c r="H474" i="19"/>
  <c r="I474" i="19"/>
  <c r="J474" i="19"/>
  <c r="K474" i="19"/>
  <c r="L474" i="19"/>
  <c r="M474" i="19"/>
  <c r="G475" i="19"/>
  <c r="H475" i="19"/>
  <c r="I475" i="19"/>
  <c r="J475" i="19"/>
  <c r="K475" i="19"/>
  <c r="L475" i="19"/>
  <c r="M475" i="19"/>
  <c r="G476" i="19"/>
  <c r="H476" i="19"/>
  <c r="I476" i="19"/>
  <c r="J476" i="19"/>
  <c r="K476" i="19"/>
  <c r="L476" i="19"/>
  <c r="M476" i="19"/>
  <c r="G477" i="19"/>
  <c r="H477" i="19"/>
  <c r="I477" i="19"/>
  <c r="J477" i="19"/>
  <c r="K477" i="19"/>
  <c r="L477" i="19"/>
  <c r="M477" i="19"/>
  <c r="G478" i="19"/>
  <c r="H478" i="19"/>
  <c r="I478" i="19"/>
  <c r="J478" i="19"/>
  <c r="K478" i="19"/>
  <c r="L478" i="19"/>
  <c r="M478" i="19"/>
  <c r="G479" i="19"/>
  <c r="H479" i="19"/>
  <c r="I479" i="19"/>
  <c r="J479" i="19"/>
  <c r="K479" i="19"/>
  <c r="L479" i="19"/>
  <c r="M479" i="19"/>
  <c r="G480" i="19"/>
  <c r="H480" i="19"/>
  <c r="I480" i="19"/>
  <c r="J480" i="19"/>
  <c r="K480" i="19"/>
  <c r="L480" i="19"/>
  <c r="M480" i="19"/>
  <c r="G481" i="19"/>
  <c r="H481" i="19"/>
  <c r="I481" i="19"/>
  <c r="J481" i="19"/>
  <c r="K481" i="19"/>
  <c r="L481" i="19"/>
  <c r="M481" i="19"/>
  <c r="G482" i="19"/>
  <c r="H482" i="19"/>
  <c r="I482" i="19"/>
  <c r="J482" i="19"/>
  <c r="K482" i="19"/>
  <c r="L482" i="19"/>
  <c r="M482" i="19"/>
  <c r="G483" i="19"/>
  <c r="H483" i="19"/>
  <c r="I483" i="19"/>
  <c r="J483" i="19"/>
  <c r="K483" i="19"/>
  <c r="L483" i="19"/>
  <c r="M483" i="19"/>
  <c r="G484" i="19"/>
  <c r="H484" i="19"/>
  <c r="I484" i="19"/>
  <c r="J484" i="19"/>
  <c r="K484" i="19"/>
  <c r="L484" i="19"/>
  <c r="M484" i="19"/>
  <c r="G485" i="19"/>
  <c r="H485" i="19"/>
  <c r="I485" i="19"/>
  <c r="J485" i="19"/>
  <c r="K485" i="19"/>
  <c r="L485" i="19"/>
  <c r="M485" i="19"/>
  <c r="G486" i="19"/>
  <c r="H486" i="19"/>
  <c r="I486" i="19"/>
  <c r="J486" i="19"/>
  <c r="K486" i="19"/>
  <c r="L486" i="19"/>
  <c r="M486" i="19"/>
  <c r="G487" i="19"/>
  <c r="H487" i="19"/>
  <c r="I487" i="19"/>
  <c r="J487" i="19"/>
  <c r="K487" i="19"/>
  <c r="L487" i="19"/>
  <c r="M487" i="19"/>
  <c r="G488" i="19"/>
  <c r="H488" i="19"/>
  <c r="I488" i="19"/>
  <c r="J488" i="19"/>
  <c r="K488" i="19"/>
  <c r="L488" i="19"/>
  <c r="M488" i="19"/>
  <c r="G489" i="19"/>
  <c r="H489" i="19"/>
  <c r="I489" i="19"/>
  <c r="J489" i="19"/>
  <c r="K489" i="19"/>
  <c r="L489" i="19"/>
  <c r="M489" i="19"/>
  <c r="G490" i="19"/>
  <c r="H490" i="19"/>
  <c r="I490" i="19"/>
  <c r="J490" i="19"/>
  <c r="K490" i="19"/>
  <c r="L490" i="19"/>
  <c r="M490" i="19"/>
  <c r="G491" i="19"/>
  <c r="H491" i="19"/>
  <c r="I491" i="19"/>
  <c r="J491" i="19"/>
  <c r="K491" i="19"/>
  <c r="L491" i="19"/>
  <c r="M491" i="19"/>
  <c r="G492" i="19"/>
  <c r="H492" i="19"/>
  <c r="I492" i="19"/>
  <c r="J492" i="19"/>
  <c r="K492" i="19"/>
  <c r="L492" i="19"/>
  <c r="M492" i="19"/>
  <c r="G493" i="19"/>
  <c r="H493" i="19"/>
  <c r="I493" i="19"/>
  <c r="J493" i="19"/>
  <c r="K493" i="19"/>
  <c r="L493" i="19"/>
  <c r="M493" i="19"/>
  <c r="G494" i="19"/>
  <c r="H494" i="19"/>
  <c r="I494" i="19"/>
  <c r="J494" i="19"/>
  <c r="K494" i="19"/>
  <c r="L494" i="19"/>
  <c r="M494" i="19"/>
  <c r="G495" i="19"/>
  <c r="H495" i="19"/>
  <c r="I495" i="19"/>
  <c r="J495" i="19"/>
  <c r="K495" i="19"/>
  <c r="L495" i="19"/>
  <c r="M495" i="19"/>
  <c r="G496" i="19"/>
  <c r="H496" i="19"/>
  <c r="I496" i="19"/>
  <c r="J496" i="19"/>
  <c r="K496" i="19"/>
  <c r="L496" i="19"/>
  <c r="M496" i="19"/>
  <c r="G497" i="19"/>
  <c r="H497" i="19"/>
  <c r="I497" i="19"/>
  <c r="J497" i="19"/>
  <c r="K497" i="19"/>
  <c r="L497" i="19"/>
  <c r="M497" i="19"/>
  <c r="G498" i="19"/>
  <c r="H498" i="19"/>
  <c r="I498" i="19"/>
  <c r="J498" i="19"/>
  <c r="K498" i="19"/>
  <c r="L498" i="19"/>
  <c r="M498" i="19"/>
  <c r="G499" i="19"/>
  <c r="H499" i="19"/>
  <c r="I499" i="19"/>
  <c r="J499" i="19"/>
  <c r="K499" i="19"/>
  <c r="L499" i="19"/>
  <c r="M499" i="19"/>
  <c r="G500" i="19"/>
  <c r="H500" i="19"/>
  <c r="I500" i="19"/>
  <c r="J500" i="19"/>
  <c r="K500" i="19"/>
  <c r="L500" i="19"/>
  <c r="M500" i="19"/>
  <c r="G501" i="19"/>
  <c r="H501" i="19"/>
  <c r="I501" i="19"/>
  <c r="J501" i="19"/>
  <c r="K501" i="19"/>
  <c r="L501" i="19"/>
  <c r="M501" i="19"/>
  <c r="G502" i="19"/>
  <c r="H502" i="19"/>
  <c r="I502" i="19"/>
  <c r="J502" i="19"/>
  <c r="K502" i="19"/>
  <c r="L502" i="19"/>
  <c r="M502" i="19"/>
  <c r="G503" i="19"/>
  <c r="H503" i="19"/>
  <c r="I503" i="19"/>
  <c r="J503" i="19"/>
  <c r="K503" i="19"/>
  <c r="L503" i="19"/>
  <c r="M503" i="19"/>
  <c r="G504" i="19"/>
  <c r="H504" i="19"/>
  <c r="I504" i="19"/>
  <c r="J504" i="19"/>
  <c r="K504" i="19"/>
  <c r="L504" i="19"/>
  <c r="M504" i="19"/>
  <c r="G505" i="19"/>
  <c r="H505" i="19"/>
  <c r="I505" i="19"/>
  <c r="J505" i="19"/>
  <c r="K505" i="19"/>
  <c r="L505" i="19"/>
  <c r="M505" i="19"/>
  <c r="G506" i="19"/>
  <c r="H506" i="19"/>
  <c r="I506" i="19"/>
  <c r="J506" i="19"/>
  <c r="K506" i="19"/>
  <c r="L506" i="19"/>
  <c r="M506" i="19"/>
  <c r="G507" i="19"/>
  <c r="H507" i="19"/>
  <c r="I507" i="19"/>
  <c r="J507" i="19"/>
  <c r="K507" i="19"/>
  <c r="L507" i="19"/>
  <c r="M507" i="19"/>
  <c r="G508" i="19"/>
  <c r="H508" i="19"/>
  <c r="I508" i="19"/>
  <c r="J508" i="19"/>
  <c r="K508" i="19"/>
  <c r="L508" i="19"/>
  <c r="M508" i="19"/>
  <c r="G509" i="19"/>
  <c r="H509" i="19"/>
  <c r="I509" i="19"/>
  <c r="J509" i="19"/>
  <c r="K509" i="19"/>
  <c r="L509" i="19"/>
  <c r="M509" i="19"/>
  <c r="G510" i="19"/>
  <c r="H510" i="19"/>
  <c r="I510" i="19"/>
  <c r="J510" i="19"/>
  <c r="K510" i="19"/>
  <c r="L510" i="19"/>
  <c r="M510" i="19"/>
  <c r="G511" i="19"/>
  <c r="H511" i="19"/>
  <c r="I511" i="19"/>
  <c r="J511" i="19"/>
  <c r="K511" i="19"/>
  <c r="L511" i="19"/>
  <c r="M511" i="19"/>
  <c r="G512" i="19"/>
  <c r="H512" i="19"/>
  <c r="I512" i="19"/>
  <c r="J512" i="19"/>
  <c r="K512" i="19"/>
  <c r="L512" i="19"/>
  <c r="M512" i="19"/>
  <c r="G513" i="19"/>
  <c r="H513" i="19"/>
  <c r="I513" i="19"/>
  <c r="J513" i="19"/>
  <c r="K513" i="19"/>
  <c r="L513" i="19"/>
  <c r="M513" i="19"/>
  <c r="G514" i="19"/>
  <c r="H514" i="19"/>
  <c r="I514" i="19"/>
  <c r="J514" i="19"/>
  <c r="K514" i="19"/>
  <c r="L514" i="19"/>
  <c r="M514" i="19"/>
  <c r="G19" i="19"/>
  <c r="H19" i="19"/>
  <c r="I19" i="19"/>
  <c r="J19" i="19"/>
  <c r="K19" i="19"/>
  <c r="L19" i="19"/>
  <c r="M19" i="19"/>
  <c r="N514" i="19"/>
  <c r="O514" i="19" s="1"/>
  <c r="F514" i="19"/>
  <c r="D514" i="19"/>
  <c r="N513" i="19"/>
  <c r="O513" i="19" s="1"/>
  <c r="F513" i="19"/>
  <c r="D513" i="19"/>
  <c r="N512" i="19"/>
  <c r="O512" i="19" s="1"/>
  <c r="F512" i="19"/>
  <c r="D512" i="19"/>
  <c r="N511" i="19"/>
  <c r="O511" i="19" s="1"/>
  <c r="F511" i="19"/>
  <c r="D511" i="19"/>
  <c r="N510" i="19"/>
  <c r="O510" i="19" s="1"/>
  <c r="F510" i="19"/>
  <c r="D510" i="19"/>
  <c r="N509" i="19"/>
  <c r="O509" i="19" s="1"/>
  <c r="F509" i="19"/>
  <c r="D509" i="19"/>
  <c r="N508" i="19"/>
  <c r="O508" i="19" s="1"/>
  <c r="F508" i="19"/>
  <c r="D508" i="19"/>
  <c r="N507" i="19"/>
  <c r="O507" i="19" s="1"/>
  <c r="F507" i="19"/>
  <c r="D507" i="19"/>
  <c r="N506" i="19"/>
  <c r="O506" i="19" s="1"/>
  <c r="F506" i="19"/>
  <c r="D506" i="19"/>
  <c r="N505" i="19"/>
  <c r="O505" i="19" s="1"/>
  <c r="F505" i="19"/>
  <c r="D505" i="19"/>
  <c r="N504" i="19"/>
  <c r="O504" i="19" s="1"/>
  <c r="F504" i="19"/>
  <c r="D504" i="19"/>
  <c r="N503" i="19"/>
  <c r="O503" i="19" s="1"/>
  <c r="F503" i="19"/>
  <c r="D503" i="19"/>
  <c r="N502" i="19"/>
  <c r="O502" i="19" s="1"/>
  <c r="F502" i="19"/>
  <c r="D502" i="19"/>
  <c r="N501" i="19"/>
  <c r="O501" i="19" s="1"/>
  <c r="F501" i="19"/>
  <c r="D501" i="19"/>
  <c r="N500" i="19"/>
  <c r="O500" i="19" s="1"/>
  <c r="F500" i="19"/>
  <c r="D500" i="19"/>
  <c r="N499" i="19"/>
  <c r="O499" i="19" s="1"/>
  <c r="F499" i="19"/>
  <c r="D499" i="19"/>
  <c r="N498" i="19"/>
  <c r="O498" i="19" s="1"/>
  <c r="F498" i="19"/>
  <c r="D498" i="19"/>
  <c r="N497" i="19"/>
  <c r="O497" i="19" s="1"/>
  <c r="F497" i="19"/>
  <c r="D497" i="19"/>
  <c r="N496" i="19"/>
  <c r="O496" i="19" s="1"/>
  <c r="F496" i="19"/>
  <c r="D496" i="19"/>
  <c r="N495" i="19"/>
  <c r="O495" i="19" s="1"/>
  <c r="F495" i="19"/>
  <c r="D495" i="19"/>
  <c r="N494" i="19"/>
  <c r="O494" i="19" s="1"/>
  <c r="F494" i="19"/>
  <c r="D494" i="19"/>
  <c r="N493" i="19"/>
  <c r="O493" i="19" s="1"/>
  <c r="F493" i="19"/>
  <c r="D493" i="19"/>
  <c r="N492" i="19"/>
  <c r="O492" i="19" s="1"/>
  <c r="F492" i="19"/>
  <c r="D492" i="19"/>
  <c r="N491" i="19"/>
  <c r="O491" i="19" s="1"/>
  <c r="F491" i="19"/>
  <c r="D491" i="19"/>
  <c r="N490" i="19"/>
  <c r="O490" i="19" s="1"/>
  <c r="F490" i="19"/>
  <c r="D490" i="19"/>
  <c r="N489" i="19"/>
  <c r="O489" i="19" s="1"/>
  <c r="F489" i="19"/>
  <c r="D489" i="19"/>
  <c r="N488" i="19"/>
  <c r="O488" i="19" s="1"/>
  <c r="F488" i="19"/>
  <c r="D488" i="19"/>
  <c r="N487" i="19"/>
  <c r="O487" i="19" s="1"/>
  <c r="F487" i="19"/>
  <c r="D487" i="19"/>
  <c r="N486" i="19"/>
  <c r="O486" i="19" s="1"/>
  <c r="F486" i="19"/>
  <c r="D486" i="19"/>
  <c r="N485" i="19"/>
  <c r="O485" i="19" s="1"/>
  <c r="F485" i="19"/>
  <c r="D485" i="19"/>
  <c r="N484" i="19"/>
  <c r="O484" i="19" s="1"/>
  <c r="F484" i="19"/>
  <c r="D484" i="19"/>
  <c r="N483" i="19"/>
  <c r="O483" i="19" s="1"/>
  <c r="F483" i="19"/>
  <c r="D483" i="19"/>
  <c r="N482" i="19"/>
  <c r="O482" i="19" s="1"/>
  <c r="F482" i="19"/>
  <c r="D482" i="19"/>
  <c r="N481" i="19"/>
  <c r="O481" i="19" s="1"/>
  <c r="F481" i="19"/>
  <c r="D481" i="19"/>
  <c r="N480" i="19"/>
  <c r="O480" i="19" s="1"/>
  <c r="F480" i="19"/>
  <c r="D480" i="19"/>
  <c r="N479" i="19"/>
  <c r="O479" i="19" s="1"/>
  <c r="F479" i="19"/>
  <c r="D479" i="19"/>
  <c r="N478" i="19"/>
  <c r="O478" i="19" s="1"/>
  <c r="F478" i="19"/>
  <c r="D478" i="19"/>
  <c r="N477" i="19"/>
  <c r="O477" i="19" s="1"/>
  <c r="F477" i="19"/>
  <c r="D477" i="19"/>
  <c r="N476" i="19"/>
  <c r="O476" i="19" s="1"/>
  <c r="F476" i="19"/>
  <c r="D476" i="19"/>
  <c r="N475" i="19"/>
  <c r="O475" i="19" s="1"/>
  <c r="F475" i="19"/>
  <c r="D475" i="19"/>
  <c r="N474" i="19"/>
  <c r="O474" i="19" s="1"/>
  <c r="F474" i="19"/>
  <c r="D474" i="19"/>
  <c r="N473" i="19"/>
  <c r="O473" i="19" s="1"/>
  <c r="F473" i="19"/>
  <c r="D473" i="19"/>
  <c r="N472" i="19"/>
  <c r="O472" i="19" s="1"/>
  <c r="F472" i="19"/>
  <c r="D472" i="19"/>
  <c r="N471" i="19"/>
  <c r="O471" i="19" s="1"/>
  <c r="F471" i="19"/>
  <c r="D471" i="19"/>
  <c r="N470" i="19"/>
  <c r="O470" i="19" s="1"/>
  <c r="F470" i="19"/>
  <c r="D470" i="19"/>
  <c r="N469" i="19"/>
  <c r="O469" i="19" s="1"/>
  <c r="F469" i="19"/>
  <c r="D469" i="19"/>
  <c r="N468" i="19"/>
  <c r="O468" i="19" s="1"/>
  <c r="F468" i="19"/>
  <c r="D468" i="19"/>
  <c r="N467" i="19"/>
  <c r="O467" i="19" s="1"/>
  <c r="F467" i="19"/>
  <c r="D467" i="19"/>
  <c r="N466" i="19"/>
  <c r="O466" i="19" s="1"/>
  <c r="F466" i="19"/>
  <c r="D466" i="19"/>
  <c r="N465" i="19"/>
  <c r="O465" i="19" s="1"/>
  <c r="F465" i="19"/>
  <c r="D465" i="19"/>
  <c r="N464" i="19"/>
  <c r="O464" i="19" s="1"/>
  <c r="F464" i="19"/>
  <c r="D464" i="19"/>
  <c r="N463" i="19"/>
  <c r="O463" i="19" s="1"/>
  <c r="F463" i="19"/>
  <c r="D463" i="19"/>
  <c r="N462" i="19"/>
  <c r="O462" i="19" s="1"/>
  <c r="F462" i="19"/>
  <c r="D462" i="19"/>
  <c r="N461" i="19"/>
  <c r="O461" i="19" s="1"/>
  <c r="F461" i="19"/>
  <c r="D461" i="19"/>
  <c r="N460" i="19"/>
  <c r="O460" i="19" s="1"/>
  <c r="F460" i="19"/>
  <c r="D460" i="19"/>
  <c r="N459" i="19"/>
  <c r="O459" i="19" s="1"/>
  <c r="F459" i="19"/>
  <c r="D459" i="19"/>
  <c r="N458" i="19"/>
  <c r="O458" i="19" s="1"/>
  <c r="F458" i="19"/>
  <c r="D458" i="19"/>
  <c r="N457" i="19"/>
  <c r="O457" i="19" s="1"/>
  <c r="F457" i="19"/>
  <c r="D457" i="19"/>
  <c r="O456" i="19"/>
  <c r="N456" i="19"/>
  <c r="F456" i="19"/>
  <c r="D456" i="19"/>
  <c r="N455" i="19"/>
  <c r="O455" i="19" s="1"/>
  <c r="F455" i="19"/>
  <c r="D455" i="19"/>
  <c r="N454" i="19"/>
  <c r="O454" i="19" s="1"/>
  <c r="F454" i="19"/>
  <c r="D454" i="19"/>
  <c r="N453" i="19"/>
  <c r="O453" i="19" s="1"/>
  <c r="F453" i="19"/>
  <c r="D453" i="19"/>
  <c r="N452" i="19"/>
  <c r="O452" i="19" s="1"/>
  <c r="F452" i="19"/>
  <c r="D452" i="19"/>
  <c r="N451" i="19"/>
  <c r="O451" i="19" s="1"/>
  <c r="F451" i="19"/>
  <c r="D451" i="19"/>
  <c r="N450" i="19"/>
  <c r="O450" i="19" s="1"/>
  <c r="F450" i="19"/>
  <c r="D450" i="19"/>
  <c r="N449" i="19"/>
  <c r="O449" i="19" s="1"/>
  <c r="F449" i="19"/>
  <c r="D449" i="19"/>
  <c r="N448" i="19"/>
  <c r="O448" i="19" s="1"/>
  <c r="F448" i="19"/>
  <c r="D448" i="19"/>
  <c r="N447" i="19"/>
  <c r="O447" i="19" s="1"/>
  <c r="F447" i="19"/>
  <c r="D447" i="19"/>
  <c r="N446" i="19"/>
  <c r="O446" i="19" s="1"/>
  <c r="F446" i="19"/>
  <c r="D446" i="19"/>
  <c r="N445" i="19"/>
  <c r="O445" i="19" s="1"/>
  <c r="F445" i="19"/>
  <c r="D445" i="19"/>
  <c r="N444" i="19"/>
  <c r="O444" i="19" s="1"/>
  <c r="F444" i="19"/>
  <c r="D444" i="19"/>
  <c r="N443" i="19"/>
  <c r="O443" i="19" s="1"/>
  <c r="F443" i="19"/>
  <c r="D443" i="19"/>
  <c r="N442" i="19"/>
  <c r="O442" i="19" s="1"/>
  <c r="F442" i="19"/>
  <c r="D442" i="19"/>
  <c r="N441" i="19"/>
  <c r="O441" i="19" s="1"/>
  <c r="F441" i="19"/>
  <c r="D441" i="19"/>
  <c r="N440" i="19"/>
  <c r="O440" i="19" s="1"/>
  <c r="F440" i="19"/>
  <c r="D440" i="19"/>
  <c r="N439" i="19"/>
  <c r="O439" i="19" s="1"/>
  <c r="F439" i="19"/>
  <c r="D439" i="19"/>
  <c r="N438" i="19"/>
  <c r="O438" i="19" s="1"/>
  <c r="F438" i="19"/>
  <c r="D438" i="19"/>
  <c r="N437" i="19"/>
  <c r="O437" i="19" s="1"/>
  <c r="F437" i="19"/>
  <c r="D437" i="19"/>
  <c r="N436" i="19"/>
  <c r="O436" i="19" s="1"/>
  <c r="F436" i="19"/>
  <c r="D436" i="19"/>
  <c r="N435" i="19"/>
  <c r="O435" i="19" s="1"/>
  <c r="F435" i="19"/>
  <c r="D435" i="19"/>
  <c r="N434" i="19"/>
  <c r="O434" i="19" s="1"/>
  <c r="F434" i="19"/>
  <c r="D434" i="19"/>
  <c r="N433" i="19"/>
  <c r="O433" i="19" s="1"/>
  <c r="F433" i="19"/>
  <c r="D433" i="19"/>
  <c r="N432" i="19"/>
  <c r="O432" i="19" s="1"/>
  <c r="F432" i="19"/>
  <c r="D432" i="19"/>
  <c r="N431" i="19"/>
  <c r="O431" i="19" s="1"/>
  <c r="F431" i="19"/>
  <c r="D431" i="19"/>
  <c r="N430" i="19"/>
  <c r="O430" i="19" s="1"/>
  <c r="F430" i="19"/>
  <c r="D430" i="19"/>
  <c r="N429" i="19"/>
  <c r="O429" i="19" s="1"/>
  <c r="F429" i="19"/>
  <c r="D429" i="19"/>
  <c r="N428" i="19"/>
  <c r="O428" i="19" s="1"/>
  <c r="F428" i="19"/>
  <c r="D428" i="19"/>
  <c r="N427" i="19"/>
  <c r="O427" i="19" s="1"/>
  <c r="F427" i="19"/>
  <c r="D427" i="19"/>
  <c r="N426" i="19"/>
  <c r="O426" i="19" s="1"/>
  <c r="F426" i="19"/>
  <c r="D426" i="19"/>
  <c r="N425" i="19"/>
  <c r="O425" i="19" s="1"/>
  <c r="F425" i="19"/>
  <c r="D425" i="19"/>
  <c r="N424" i="19"/>
  <c r="O424" i="19" s="1"/>
  <c r="F424" i="19"/>
  <c r="D424" i="19"/>
  <c r="N423" i="19"/>
  <c r="O423" i="19" s="1"/>
  <c r="F423" i="19"/>
  <c r="D423" i="19"/>
  <c r="N422" i="19"/>
  <c r="O422" i="19" s="1"/>
  <c r="F422" i="19"/>
  <c r="D422" i="19"/>
  <c r="N421" i="19"/>
  <c r="O421" i="19" s="1"/>
  <c r="F421" i="19"/>
  <c r="D421" i="19"/>
  <c r="N420" i="19"/>
  <c r="O420" i="19" s="1"/>
  <c r="F420" i="19"/>
  <c r="D420" i="19"/>
  <c r="N419" i="19"/>
  <c r="O419" i="19" s="1"/>
  <c r="F419" i="19"/>
  <c r="D419" i="19"/>
  <c r="N418" i="19"/>
  <c r="O418" i="19" s="1"/>
  <c r="F418" i="19"/>
  <c r="D418" i="19"/>
  <c r="N417" i="19"/>
  <c r="O417" i="19" s="1"/>
  <c r="F417" i="19"/>
  <c r="D417" i="19"/>
  <c r="N416" i="19"/>
  <c r="O416" i="19" s="1"/>
  <c r="F416" i="19"/>
  <c r="D416" i="19"/>
  <c r="N415" i="19"/>
  <c r="O415" i="19" s="1"/>
  <c r="F415" i="19"/>
  <c r="D415" i="19"/>
  <c r="N414" i="19"/>
  <c r="O414" i="19" s="1"/>
  <c r="F414" i="19"/>
  <c r="D414" i="19"/>
  <c r="N413" i="19"/>
  <c r="O413" i="19" s="1"/>
  <c r="F413" i="19"/>
  <c r="D413" i="19"/>
  <c r="N412" i="19"/>
  <c r="O412" i="19" s="1"/>
  <c r="F412" i="19"/>
  <c r="D412" i="19"/>
  <c r="N411" i="19"/>
  <c r="O411" i="19" s="1"/>
  <c r="F411" i="19"/>
  <c r="D411" i="19"/>
  <c r="N410" i="19"/>
  <c r="O410" i="19" s="1"/>
  <c r="F410" i="19"/>
  <c r="D410" i="19"/>
  <c r="N409" i="19"/>
  <c r="O409" i="19" s="1"/>
  <c r="F409" i="19"/>
  <c r="D409" i="19"/>
  <c r="N408" i="19"/>
  <c r="O408" i="19" s="1"/>
  <c r="F408" i="19"/>
  <c r="D408" i="19"/>
  <c r="N407" i="19"/>
  <c r="O407" i="19" s="1"/>
  <c r="F407" i="19"/>
  <c r="D407" i="19"/>
  <c r="N406" i="19"/>
  <c r="O406" i="19" s="1"/>
  <c r="F406" i="19"/>
  <c r="D406" i="19"/>
  <c r="N405" i="19"/>
  <c r="O405" i="19" s="1"/>
  <c r="F405" i="19"/>
  <c r="D405" i="19"/>
  <c r="N404" i="19"/>
  <c r="O404" i="19" s="1"/>
  <c r="F404" i="19"/>
  <c r="D404" i="19"/>
  <c r="N403" i="19"/>
  <c r="O403" i="19" s="1"/>
  <c r="F403" i="19"/>
  <c r="D403" i="19"/>
  <c r="N402" i="19"/>
  <c r="O402" i="19" s="1"/>
  <c r="F402" i="19"/>
  <c r="D402" i="19"/>
  <c r="N401" i="19"/>
  <c r="O401" i="19" s="1"/>
  <c r="F401" i="19"/>
  <c r="D401" i="19"/>
  <c r="N400" i="19"/>
  <c r="O400" i="19" s="1"/>
  <c r="F400" i="19"/>
  <c r="D400" i="19"/>
  <c r="N399" i="19"/>
  <c r="O399" i="19" s="1"/>
  <c r="F399" i="19"/>
  <c r="D399" i="19"/>
  <c r="N398" i="19"/>
  <c r="O398" i="19" s="1"/>
  <c r="F398" i="19"/>
  <c r="D398" i="19"/>
  <c r="N397" i="19"/>
  <c r="O397" i="19" s="1"/>
  <c r="F397" i="19"/>
  <c r="D397" i="19"/>
  <c r="N396" i="19"/>
  <c r="O396" i="19" s="1"/>
  <c r="F396" i="19"/>
  <c r="D396" i="19"/>
  <c r="N395" i="19"/>
  <c r="O395" i="19" s="1"/>
  <c r="F395" i="19"/>
  <c r="D395" i="19"/>
  <c r="N394" i="19"/>
  <c r="O394" i="19" s="1"/>
  <c r="F394" i="19"/>
  <c r="D394" i="19"/>
  <c r="N393" i="19"/>
  <c r="O393" i="19" s="1"/>
  <c r="F393" i="19"/>
  <c r="D393" i="19"/>
  <c r="N392" i="19"/>
  <c r="O392" i="19" s="1"/>
  <c r="F392" i="19"/>
  <c r="D392" i="19"/>
  <c r="N391" i="19"/>
  <c r="O391" i="19" s="1"/>
  <c r="F391" i="19"/>
  <c r="D391" i="19"/>
  <c r="N390" i="19"/>
  <c r="O390" i="19" s="1"/>
  <c r="F390" i="19"/>
  <c r="D390" i="19"/>
  <c r="N389" i="19"/>
  <c r="O389" i="19" s="1"/>
  <c r="F389" i="19"/>
  <c r="D389" i="19"/>
  <c r="N388" i="19"/>
  <c r="O388" i="19" s="1"/>
  <c r="F388" i="19"/>
  <c r="D388" i="19"/>
  <c r="N387" i="19"/>
  <c r="O387" i="19" s="1"/>
  <c r="F387" i="19"/>
  <c r="D387" i="19"/>
  <c r="N386" i="19"/>
  <c r="O386" i="19" s="1"/>
  <c r="F386" i="19"/>
  <c r="D386" i="19"/>
  <c r="N385" i="19"/>
  <c r="O385" i="19" s="1"/>
  <c r="F385" i="19"/>
  <c r="D385" i="19"/>
  <c r="N384" i="19"/>
  <c r="O384" i="19" s="1"/>
  <c r="F384" i="19"/>
  <c r="D384" i="19"/>
  <c r="N383" i="19"/>
  <c r="O383" i="19" s="1"/>
  <c r="F383" i="19"/>
  <c r="D383" i="19"/>
  <c r="N382" i="19"/>
  <c r="O382" i="19" s="1"/>
  <c r="F382" i="19"/>
  <c r="D382" i="19"/>
  <c r="N381" i="19"/>
  <c r="O381" i="19" s="1"/>
  <c r="F381" i="19"/>
  <c r="D381" i="19"/>
  <c r="N380" i="19"/>
  <c r="O380" i="19" s="1"/>
  <c r="F380" i="19"/>
  <c r="D380" i="19"/>
  <c r="N379" i="19"/>
  <c r="O379" i="19" s="1"/>
  <c r="F379" i="19"/>
  <c r="D379" i="19"/>
  <c r="N378" i="19"/>
  <c r="O378" i="19" s="1"/>
  <c r="F378" i="19"/>
  <c r="D378" i="19"/>
  <c r="N377" i="19"/>
  <c r="O377" i="19" s="1"/>
  <c r="F377" i="19"/>
  <c r="D377" i="19"/>
  <c r="N376" i="19"/>
  <c r="O376" i="19" s="1"/>
  <c r="F376" i="19"/>
  <c r="D376" i="19"/>
  <c r="N375" i="19"/>
  <c r="O375" i="19" s="1"/>
  <c r="F375" i="19"/>
  <c r="D375" i="19"/>
  <c r="N374" i="19"/>
  <c r="O374" i="19" s="1"/>
  <c r="F374" i="19"/>
  <c r="D374" i="19"/>
  <c r="N373" i="19"/>
  <c r="O373" i="19" s="1"/>
  <c r="F373" i="19"/>
  <c r="D373" i="19"/>
  <c r="N372" i="19"/>
  <c r="O372" i="19" s="1"/>
  <c r="F372" i="19"/>
  <c r="D372" i="19"/>
  <c r="N371" i="19"/>
  <c r="O371" i="19" s="1"/>
  <c r="F371" i="19"/>
  <c r="D371" i="19"/>
  <c r="N370" i="19"/>
  <c r="O370" i="19" s="1"/>
  <c r="F370" i="19"/>
  <c r="D370" i="19"/>
  <c r="N369" i="19"/>
  <c r="O369" i="19" s="1"/>
  <c r="F369" i="19"/>
  <c r="D369" i="19"/>
  <c r="N368" i="19"/>
  <c r="O368" i="19" s="1"/>
  <c r="F368" i="19"/>
  <c r="D368" i="19"/>
  <c r="N367" i="19"/>
  <c r="O367" i="19" s="1"/>
  <c r="F367" i="19"/>
  <c r="D367" i="19"/>
  <c r="N366" i="19"/>
  <c r="O366" i="19" s="1"/>
  <c r="F366" i="19"/>
  <c r="D366" i="19"/>
  <c r="N365" i="19"/>
  <c r="O365" i="19" s="1"/>
  <c r="F365" i="19"/>
  <c r="D365" i="19"/>
  <c r="N364" i="19"/>
  <c r="O364" i="19" s="1"/>
  <c r="F364" i="19"/>
  <c r="D364" i="19"/>
  <c r="N363" i="19"/>
  <c r="O363" i="19" s="1"/>
  <c r="F363" i="19"/>
  <c r="D363" i="19"/>
  <c r="N362" i="19"/>
  <c r="O362" i="19" s="1"/>
  <c r="F362" i="19"/>
  <c r="D362" i="19"/>
  <c r="N361" i="19"/>
  <c r="O361" i="19" s="1"/>
  <c r="F361" i="19"/>
  <c r="D361" i="19"/>
  <c r="N360" i="19"/>
  <c r="O360" i="19" s="1"/>
  <c r="F360" i="19"/>
  <c r="D360" i="19"/>
  <c r="N359" i="19"/>
  <c r="O359" i="19" s="1"/>
  <c r="F359" i="19"/>
  <c r="D359" i="19"/>
  <c r="N358" i="19"/>
  <c r="O358" i="19" s="1"/>
  <c r="F358" i="19"/>
  <c r="D358" i="19"/>
  <c r="N357" i="19"/>
  <c r="O357" i="19" s="1"/>
  <c r="F357" i="19"/>
  <c r="D357" i="19"/>
  <c r="N356" i="19"/>
  <c r="O356" i="19" s="1"/>
  <c r="F356" i="19"/>
  <c r="D356" i="19"/>
  <c r="N355" i="19"/>
  <c r="O355" i="19" s="1"/>
  <c r="F355" i="19"/>
  <c r="D355" i="19"/>
  <c r="N354" i="19"/>
  <c r="O354" i="19" s="1"/>
  <c r="F354" i="19"/>
  <c r="D354" i="19"/>
  <c r="N353" i="19"/>
  <c r="O353" i="19" s="1"/>
  <c r="F353" i="19"/>
  <c r="D353" i="19"/>
  <c r="N352" i="19"/>
  <c r="O352" i="19" s="1"/>
  <c r="F352" i="19"/>
  <c r="D352" i="19"/>
  <c r="N351" i="19"/>
  <c r="O351" i="19" s="1"/>
  <c r="F351" i="19"/>
  <c r="D351" i="19"/>
  <c r="N350" i="19"/>
  <c r="O350" i="19" s="1"/>
  <c r="F350" i="19"/>
  <c r="D350" i="19"/>
  <c r="N349" i="19"/>
  <c r="O349" i="19" s="1"/>
  <c r="F349" i="19"/>
  <c r="D349" i="19"/>
  <c r="N348" i="19"/>
  <c r="O348" i="19" s="1"/>
  <c r="F348" i="19"/>
  <c r="D348" i="19"/>
  <c r="N347" i="19"/>
  <c r="O347" i="19" s="1"/>
  <c r="F347" i="19"/>
  <c r="D347" i="19"/>
  <c r="N346" i="19"/>
  <c r="O346" i="19" s="1"/>
  <c r="F346" i="19"/>
  <c r="D346" i="19"/>
  <c r="N345" i="19"/>
  <c r="O345" i="19" s="1"/>
  <c r="F345" i="19"/>
  <c r="D345" i="19"/>
  <c r="N344" i="19"/>
  <c r="O344" i="19" s="1"/>
  <c r="F344" i="19"/>
  <c r="D344" i="19"/>
  <c r="N343" i="19"/>
  <c r="O343" i="19" s="1"/>
  <c r="F343" i="19"/>
  <c r="D343" i="19"/>
  <c r="N342" i="19"/>
  <c r="O342" i="19" s="1"/>
  <c r="F342" i="19"/>
  <c r="D342" i="19"/>
  <c r="N341" i="19"/>
  <c r="O341" i="19" s="1"/>
  <c r="F341" i="19"/>
  <c r="D341" i="19"/>
  <c r="N340" i="19"/>
  <c r="O340" i="19" s="1"/>
  <c r="F340" i="19"/>
  <c r="D340" i="19"/>
  <c r="N339" i="19"/>
  <c r="O339" i="19" s="1"/>
  <c r="F339" i="19"/>
  <c r="D339" i="19"/>
  <c r="N338" i="19"/>
  <c r="O338" i="19" s="1"/>
  <c r="F338" i="19"/>
  <c r="D338" i="19"/>
  <c r="N337" i="19"/>
  <c r="O337" i="19" s="1"/>
  <c r="F337" i="19"/>
  <c r="D337" i="19"/>
  <c r="N336" i="19"/>
  <c r="O336" i="19" s="1"/>
  <c r="F336" i="19"/>
  <c r="D336" i="19"/>
  <c r="N335" i="19"/>
  <c r="O335" i="19" s="1"/>
  <c r="F335" i="19"/>
  <c r="D335" i="19"/>
  <c r="N334" i="19"/>
  <c r="O334" i="19" s="1"/>
  <c r="F334" i="19"/>
  <c r="D334" i="19"/>
  <c r="N333" i="19"/>
  <c r="O333" i="19" s="1"/>
  <c r="F333" i="19"/>
  <c r="D333" i="19"/>
  <c r="N332" i="19"/>
  <c r="O332" i="19" s="1"/>
  <c r="F332" i="19"/>
  <c r="D332" i="19"/>
  <c r="N331" i="19"/>
  <c r="O331" i="19" s="1"/>
  <c r="F331" i="19"/>
  <c r="D331" i="19"/>
  <c r="N330" i="19"/>
  <c r="O330" i="19" s="1"/>
  <c r="F330" i="19"/>
  <c r="D330" i="19"/>
  <c r="N329" i="19"/>
  <c r="O329" i="19" s="1"/>
  <c r="F329" i="19"/>
  <c r="D329" i="19"/>
  <c r="N328" i="19"/>
  <c r="O328" i="19" s="1"/>
  <c r="F328" i="19"/>
  <c r="D328" i="19"/>
  <c r="N327" i="19"/>
  <c r="O327" i="19" s="1"/>
  <c r="F327" i="19"/>
  <c r="D327" i="19"/>
  <c r="N326" i="19"/>
  <c r="O326" i="19" s="1"/>
  <c r="F326" i="19"/>
  <c r="D326" i="19"/>
  <c r="N325" i="19"/>
  <c r="O325" i="19" s="1"/>
  <c r="F325" i="19"/>
  <c r="D325" i="19"/>
  <c r="N324" i="19"/>
  <c r="O324" i="19" s="1"/>
  <c r="F324" i="19"/>
  <c r="D324" i="19"/>
  <c r="N323" i="19"/>
  <c r="O323" i="19" s="1"/>
  <c r="F323" i="19"/>
  <c r="D323" i="19"/>
  <c r="N322" i="19"/>
  <c r="O322" i="19" s="1"/>
  <c r="F322" i="19"/>
  <c r="D322" i="19"/>
  <c r="N321" i="19"/>
  <c r="O321" i="19" s="1"/>
  <c r="F321" i="19"/>
  <c r="D321" i="19"/>
  <c r="N320" i="19"/>
  <c r="O320" i="19" s="1"/>
  <c r="F320" i="19"/>
  <c r="D320" i="19"/>
  <c r="N319" i="19"/>
  <c r="O319" i="19" s="1"/>
  <c r="F319" i="19"/>
  <c r="D319" i="19"/>
  <c r="N318" i="19"/>
  <c r="O318" i="19" s="1"/>
  <c r="F318" i="19"/>
  <c r="D318" i="19"/>
  <c r="N317" i="19"/>
  <c r="O317" i="19" s="1"/>
  <c r="F317" i="19"/>
  <c r="D317" i="19"/>
  <c r="N316" i="19"/>
  <c r="O316" i="19" s="1"/>
  <c r="F316" i="19"/>
  <c r="D316" i="19"/>
  <c r="N315" i="19"/>
  <c r="O315" i="19" s="1"/>
  <c r="F315" i="19"/>
  <c r="D315" i="19"/>
  <c r="N314" i="19"/>
  <c r="O314" i="19" s="1"/>
  <c r="F314" i="19"/>
  <c r="D314" i="19"/>
  <c r="N313" i="19"/>
  <c r="O313" i="19" s="1"/>
  <c r="F313" i="19"/>
  <c r="D313" i="19"/>
  <c r="N312" i="19"/>
  <c r="O312" i="19" s="1"/>
  <c r="F312" i="19"/>
  <c r="D312" i="19"/>
  <c r="N311" i="19"/>
  <c r="O311" i="19" s="1"/>
  <c r="F311" i="19"/>
  <c r="D311" i="19"/>
  <c r="N310" i="19"/>
  <c r="O310" i="19" s="1"/>
  <c r="F310" i="19"/>
  <c r="D310" i="19"/>
  <c r="N309" i="19"/>
  <c r="O309" i="19" s="1"/>
  <c r="F309" i="19"/>
  <c r="D309" i="19"/>
  <c r="N308" i="19"/>
  <c r="O308" i="19" s="1"/>
  <c r="F308" i="19"/>
  <c r="D308" i="19"/>
  <c r="N307" i="19"/>
  <c r="O307" i="19" s="1"/>
  <c r="F307" i="19"/>
  <c r="D307" i="19"/>
  <c r="N306" i="19"/>
  <c r="O306" i="19" s="1"/>
  <c r="F306" i="19"/>
  <c r="D306" i="19"/>
  <c r="N305" i="19"/>
  <c r="O305" i="19" s="1"/>
  <c r="F305" i="19"/>
  <c r="D305" i="19"/>
  <c r="N304" i="19"/>
  <c r="O304" i="19" s="1"/>
  <c r="F304" i="19"/>
  <c r="D304" i="19"/>
  <c r="N303" i="19"/>
  <c r="O303" i="19" s="1"/>
  <c r="F303" i="19"/>
  <c r="D303" i="19"/>
  <c r="N302" i="19"/>
  <c r="O302" i="19" s="1"/>
  <c r="F302" i="19"/>
  <c r="D302" i="19"/>
  <c r="N301" i="19"/>
  <c r="O301" i="19" s="1"/>
  <c r="F301" i="19"/>
  <c r="D301" i="19"/>
  <c r="N300" i="19"/>
  <c r="O300" i="19" s="1"/>
  <c r="F300" i="19"/>
  <c r="D300" i="19"/>
  <c r="N299" i="19"/>
  <c r="O299" i="19" s="1"/>
  <c r="F299" i="19"/>
  <c r="D299" i="19"/>
  <c r="N298" i="19"/>
  <c r="O298" i="19" s="1"/>
  <c r="F298" i="19"/>
  <c r="D298" i="19"/>
  <c r="N297" i="19"/>
  <c r="O297" i="19" s="1"/>
  <c r="F297" i="19"/>
  <c r="D297" i="19"/>
  <c r="N296" i="19"/>
  <c r="O296" i="19" s="1"/>
  <c r="F296" i="19"/>
  <c r="D296" i="19"/>
  <c r="N295" i="19"/>
  <c r="O295" i="19" s="1"/>
  <c r="F295" i="19"/>
  <c r="D295" i="19"/>
  <c r="N294" i="19"/>
  <c r="O294" i="19" s="1"/>
  <c r="F294" i="19"/>
  <c r="D294" i="19"/>
  <c r="N293" i="19"/>
  <c r="O293" i="19" s="1"/>
  <c r="F293" i="19"/>
  <c r="D293" i="19"/>
  <c r="N292" i="19"/>
  <c r="O292" i="19" s="1"/>
  <c r="F292" i="19"/>
  <c r="D292" i="19"/>
  <c r="N291" i="19"/>
  <c r="O291" i="19" s="1"/>
  <c r="F291" i="19"/>
  <c r="D291" i="19"/>
  <c r="N290" i="19"/>
  <c r="O290" i="19" s="1"/>
  <c r="F290" i="19"/>
  <c r="D290" i="19"/>
  <c r="N289" i="19"/>
  <c r="O289" i="19" s="1"/>
  <c r="F289" i="19"/>
  <c r="D289" i="19"/>
  <c r="N288" i="19"/>
  <c r="O288" i="19" s="1"/>
  <c r="F288" i="19"/>
  <c r="D288" i="19"/>
  <c r="N287" i="19"/>
  <c r="O287" i="19" s="1"/>
  <c r="F287" i="19"/>
  <c r="D287" i="19"/>
  <c r="N286" i="19"/>
  <c r="O286" i="19" s="1"/>
  <c r="F286" i="19"/>
  <c r="D286" i="19"/>
  <c r="N285" i="19"/>
  <c r="O285" i="19" s="1"/>
  <c r="F285" i="19"/>
  <c r="D285" i="19"/>
  <c r="N284" i="19"/>
  <c r="O284" i="19" s="1"/>
  <c r="F284" i="19"/>
  <c r="D284" i="19"/>
  <c r="N283" i="19"/>
  <c r="O283" i="19" s="1"/>
  <c r="F283" i="19"/>
  <c r="D283" i="19"/>
  <c r="N282" i="19"/>
  <c r="O282" i="19" s="1"/>
  <c r="F282" i="19"/>
  <c r="D282" i="19"/>
  <c r="N281" i="19"/>
  <c r="O281" i="19" s="1"/>
  <c r="F281" i="19"/>
  <c r="D281" i="19"/>
  <c r="N280" i="19"/>
  <c r="O280" i="19" s="1"/>
  <c r="F280" i="19"/>
  <c r="D280" i="19"/>
  <c r="N279" i="19"/>
  <c r="O279" i="19" s="1"/>
  <c r="F279" i="19"/>
  <c r="D279" i="19"/>
  <c r="N278" i="19"/>
  <c r="O278" i="19" s="1"/>
  <c r="F278" i="19"/>
  <c r="D278" i="19"/>
  <c r="N277" i="19"/>
  <c r="O277" i="19" s="1"/>
  <c r="F277" i="19"/>
  <c r="D277" i="19"/>
  <c r="N276" i="19"/>
  <c r="O276" i="19" s="1"/>
  <c r="F276" i="19"/>
  <c r="D276" i="19"/>
  <c r="N275" i="19"/>
  <c r="O275" i="19" s="1"/>
  <c r="F275" i="19"/>
  <c r="D275" i="19"/>
  <c r="N274" i="19"/>
  <c r="O274" i="19" s="1"/>
  <c r="F274" i="19"/>
  <c r="D274" i="19"/>
  <c r="N273" i="19"/>
  <c r="O273" i="19" s="1"/>
  <c r="F273" i="19"/>
  <c r="D273" i="19"/>
  <c r="N272" i="19"/>
  <c r="O272" i="19" s="1"/>
  <c r="F272" i="19"/>
  <c r="D272" i="19"/>
  <c r="N271" i="19"/>
  <c r="O271" i="19" s="1"/>
  <c r="F271" i="19"/>
  <c r="D271" i="19"/>
  <c r="N270" i="19"/>
  <c r="O270" i="19" s="1"/>
  <c r="F270" i="19"/>
  <c r="D270" i="19"/>
  <c r="N269" i="19"/>
  <c r="O269" i="19" s="1"/>
  <c r="F269" i="19"/>
  <c r="D269" i="19"/>
  <c r="N268" i="19"/>
  <c r="O268" i="19" s="1"/>
  <c r="F268" i="19"/>
  <c r="D268" i="19"/>
  <c r="N267" i="19"/>
  <c r="O267" i="19" s="1"/>
  <c r="F267" i="19"/>
  <c r="D267" i="19"/>
  <c r="N266" i="19"/>
  <c r="O266" i="19" s="1"/>
  <c r="F266" i="19"/>
  <c r="D266" i="19"/>
  <c r="N265" i="19"/>
  <c r="O265" i="19" s="1"/>
  <c r="F265" i="19"/>
  <c r="D265" i="19"/>
  <c r="N264" i="19"/>
  <c r="O264" i="19" s="1"/>
  <c r="F264" i="19"/>
  <c r="D264" i="19"/>
  <c r="N263" i="19"/>
  <c r="O263" i="19" s="1"/>
  <c r="F263" i="19"/>
  <c r="D263" i="19"/>
  <c r="N262" i="19"/>
  <c r="O262" i="19" s="1"/>
  <c r="F262" i="19"/>
  <c r="D262" i="19"/>
  <c r="N261" i="19"/>
  <c r="O261" i="19" s="1"/>
  <c r="F261" i="19"/>
  <c r="D261" i="19"/>
  <c r="N260" i="19"/>
  <c r="O260" i="19" s="1"/>
  <c r="F260" i="19"/>
  <c r="D260" i="19"/>
  <c r="N259" i="19"/>
  <c r="O259" i="19" s="1"/>
  <c r="F259" i="19"/>
  <c r="D259" i="19"/>
  <c r="N258" i="19"/>
  <c r="O258" i="19" s="1"/>
  <c r="F258" i="19"/>
  <c r="D258" i="19"/>
  <c r="N257" i="19"/>
  <c r="O257" i="19" s="1"/>
  <c r="F257" i="19"/>
  <c r="D257" i="19"/>
  <c r="N256" i="19"/>
  <c r="O256" i="19" s="1"/>
  <c r="F256" i="19"/>
  <c r="D256" i="19"/>
  <c r="N255" i="19"/>
  <c r="O255" i="19" s="1"/>
  <c r="F255" i="19"/>
  <c r="D255" i="19"/>
  <c r="N254" i="19"/>
  <c r="O254" i="19" s="1"/>
  <c r="F254" i="19"/>
  <c r="D254" i="19"/>
  <c r="N253" i="19"/>
  <c r="O253" i="19" s="1"/>
  <c r="F253" i="19"/>
  <c r="D253" i="19"/>
  <c r="N252" i="19"/>
  <c r="O252" i="19" s="1"/>
  <c r="F252" i="19"/>
  <c r="D252" i="19"/>
  <c r="N251" i="19"/>
  <c r="O251" i="19" s="1"/>
  <c r="F251" i="19"/>
  <c r="D251" i="19"/>
  <c r="N250" i="19"/>
  <c r="O250" i="19" s="1"/>
  <c r="F250" i="19"/>
  <c r="D250" i="19"/>
  <c r="N249" i="19"/>
  <c r="O249" i="19" s="1"/>
  <c r="F249" i="19"/>
  <c r="D249" i="19"/>
  <c r="N248" i="19"/>
  <c r="O248" i="19" s="1"/>
  <c r="F248" i="19"/>
  <c r="D248" i="19"/>
  <c r="N247" i="19"/>
  <c r="O247" i="19" s="1"/>
  <c r="F247" i="19"/>
  <c r="D247" i="19"/>
  <c r="N246" i="19"/>
  <c r="O246" i="19" s="1"/>
  <c r="F246" i="19"/>
  <c r="D246" i="19"/>
  <c r="N245" i="19"/>
  <c r="O245" i="19" s="1"/>
  <c r="F245" i="19"/>
  <c r="D245" i="19"/>
  <c r="N244" i="19"/>
  <c r="O244" i="19" s="1"/>
  <c r="F244" i="19"/>
  <c r="D244" i="19"/>
  <c r="N243" i="19"/>
  <c r="O243" i="19" s="1"/>
  <c r="F243" i="19"/>
  <c r="D243" i="19"/>
  <c r="N242" i="19"/>
  <c r="O242" i="19" s="1"/>
  <c r="F242" i="19"/>
  <c r="D242" i="19"/>
  <c r="N241" i="19"/>
  <c r="O241" i="19" s="1"/>
  <c r="F241" i="19"/>
  <c r="D241" i="19"/>
  <c r="N240" i="19"/>
  <c r="O240" i="19" s="1"/>
  <c r="F240" i="19"/>
  <c r="D240" i="19"/>
  <c r="N239" i="19"/>
  <c r="O239" i="19" s="1"/>
  <c r="F239" i="19"/>
  <c r="D239" i="19"/>
  <c r="N238" i="19"/>
  <c r="O238" i="19" s="1"/>
  <c r="F238" i="19"/>
  <c r="D238" i="19"/>
  <c r="N237" i="19"/>
  <c r="O237" i="19" s="1"/>
  <c r="F237" i="19"/>
  <c r="D237" i="19"/>
  <c r="N236" i="19"/>
  <c r="O236" i="19" s="1"/>
  <c r="F236" i="19"/>
  <c r="D236" i="19"/>
  <c r="N235" i="19"/>
  <c r="O235" i="19" s="1"/>
  <c r="F235" i="19"/>
  <c r="D235" i="19"/>
  <c r="N234" i="19"/>
  <c r="O234" i="19" s="1"/>
  <c r="F234" i="19"/>
  <c r="D234" i="19"/>
  <c r="N233" i="19"/>
  <c r="O233" i="19" s="1"/>
  <c r="F233" i="19"/>
  <c r="D233" i="19"/>
  <c r="N232" i="19"/>
  <c r="O232" i="19" s="1"/>
  <c r="F232" i="19"/>
  <c r="D232" i="19"/>
  <c r="N231" i="19"/>
  <c r="O231" i="19" s="1"/>
  <c r="F231" i="19"/>
  <c r="D231" i="19"/>
  <c r="N230" i="19"/>
  <c r="O230" i="19" s="1"/>
  <c r="F230" i="19"/>
  <c r="D230" i="19"/>
  <c r="N229" i="19"/>
  <c r="O229" i="19" s="1"/>
  <c r="F229" i="19"/>
  <c r="D229" i="19"/>
  <c r="N228" i="19"/>
  <c r="O228" i="19" s="1"/>
  <c r="F228" i="19"/>
  <c r="D228" i="19"/>
  <c r="N227" i="19"/>
  <c r="O227" i="19" s="1"/>
  <c r="F227" i="19"/>
  <c r="D227" i="19"/>
  <c r="N226" i="19"/>
  <c r="O226" i="19" s="1"/>
  <c r="F226" i="19"/>
  <c r="D226" i="19"/>
  <c r="N225" i="19"/>
  <c r="O225" i="19" s="1"/>
  <c r="F225" i="19"/>
  <c r="D225" i="19"/>
  <c r="N224" i="19"/>
  <c r="O224" i="19" s="1"/>
  <c r="F224" i="19"/>
  <c r="D224" i="19"/>
  <c r="N223" i="19"/>
  <c r="O223" i="19" s="1"/>
  <c r="F223" i="19"/>
  <c r="D223" i="19"/>
  <c r="N222" i="19"/>
  <c r="O222" i="19" s="1"/>
  <c r="F222" i="19"/>
  <c r="D222" i="19"/>
  <c r="N221" i="19"/>
  <c r="O221" i="19" s="1"/>
  <c r="F221" i="19"/>
  <c r="D221" i="19"/>
  <c r="N220" i="19"/>
  <c r="O220" i="19" s="1"/>
  <c r="F220" i="19"/>
  <c r="D220" i="19"/>
  <c r="N219" i="19"/>
  <c r="O219" i="19" s="1"/>
  <c r="F219" i="19"/>
  <c r="D219" i="19"/>
  <c r="N218" i="19"/>
  <c r="O218" i="19" s="1"/>
  <c r="F218" i="19"/>
  <c r="D218" i="19"/>
  <c r="N217" i="19"/>
  <c r="O217" i="19" s="1"/>
  <c r="F217" i="19"/>
  <c r="D217" i="19"/>
  <c r="N216" i="19"/>
  <c r="O216" i="19" s="1"/>
  <c r="F216" i="19"/>
  <c r="D216" i="19"/>
  <c r="N215" i="19"/>
  <c r="O215" i="19" s="1"/>
  <c r="F215" i="19"/>
  <c r="D215" i="19"/>
  <c r="N214" i="19"/>
  <c r="O214" i="19" s="1"/>
  <c r="F214" i="19"/>
  <c r="D214" i="19"/>
  <c r="N213" i="19"/>
  <c r="O213" i="19" s="1"/>
  <c r="F213" i="19"/>
  <c r="D213" i="19"/>
  <c r="N212" i="19"/>
  <c r="O212" i="19" s="1"/>
  <c r="F212" i="19"/>
  <c r="D212" i="19"/>
  <c r="N211" i="19"/>
  <c r="O211" i="19" s="1"/>
  <c r="F211" i="19"/>
  <c r="D211" i="19"/>
  <c r="N210" i="19"/>
  <c r="O210" i="19" s="1"/>
  <c r="F210" i="19"/>
  <c r="D210" i="19"/>
  <c r="N209" i="19"/>
  <c r="O209" i="19" s="1"/>
  <c r="F209" i="19"/>
  <c r="D209" i="19"/>
  <c r="N208" i="19"/>
  <c r="O208" i="19" s="1"/>
  <c r="F208" i="19"/>
  <c r="D208" i="19"/>
  <c r="N207" i="19"/>
  <c r="O207" i="19" s="1"/>
  <c r="F207" i="19"/>
  <c r="D207" i="19"/>
  <c r="N206" i="19"/>
  <c r="O206" i="19" s="1"/>
  <c r="F206" i="19"/>
  <c r="D206" i="19"/>
  <c r="N205" i="19"/>
  <c r="O205" i="19" s="1"/>
  <c r="F205" i="19"/>
  <c r="D205" i="19"/>
  <c r="N204" i="19"/>
  <c r="O204" i="19" s="1"/>
  <c r="F204" i="19"/>
  <c r="D204" i="19"/>
  <c r="N203" i="19"/>
  <c r="O203" i="19" s="1"/>
  <c r="F203" i="19"/>
  <c r="D203" i="19"/>
  <c r="N202" i="19"/>
  <c r="O202" i="19" s="1"/>
  <c r="F202" i="19"/>
  <c r="D202" i="19"/>
  <c r="N201" i="19"/>
  <c r="O201" i="19" s="1"/>
  <c r="F201" i="19"/>
  <c r="D201" i="19"/>
  <c r="N200" i="19"/>
  <c r="O200" i="19" s="1"/>
  <c r="F200" i="19"/>
  <c r="D200" i="19"/>
  <c r="N199" i="19"/>
  <c r="O199" i="19" s="1"/>
  <c r="F199" i="19"/>
  <c r="D199" i="19"/>
  <c r="N198" i="19"/>
  <c r="O198" i="19" s="1"/>
  <c r="F198" i="19"/>
  <c r="D198" i="19"/>
  <c r="N197" i="19"/>
  <c r="O197" i="19" s="1"/>
  <c r="F197" i="19"/>
  <c r="D197" i="19"/>
  <c r="N196" i="19"/>
  <c r="O196" i="19" s="1"/>
  <c r="F196" i="19"/>
  <c r="D196" i="19"/>
  <c r="N195" i="19"/>
  <c r="O195" i="19" s="1"/>
  <c r="F195" i="19"/>
  <c r="D195" i="19"/>
  <c r="N194" i="19"/>
  <c r="O194" i="19" s="1"/>
  <c r="F194" i="19"/>
  <c r="D194" i="19"/>
  <c r="N193" i="19"/>
  <c r="O193" i="19" s="1"/>
  <c r="F193" i="19"/>
  <c r="D193" i="19"/>
  <c r="N192" i="19"/>
  <c r="O192" i="19" s="1"/>
  <c r="F192" i="19"/>
  <c r="D192" i="19"/>
  <c r="N191" i="19"/>
  <c r="O191" i="19" s="1"/>
  <c r="F191" i="19"/>
  <c r="D191" i="19"/>
  <c r="N190" i="19"/>
  <c r="O190" i="19" s="1"/>
  <c r="F190" i="19"/>
  <c r="D190" i="19"/>
  <c r="N189" i="19"/>
  <c r="O189" i="19" s="1"/>
  <c r="F189" i="19"/>
  <c r="D189" i="19"/>
  <c r="N188" i="19"/>
  <c r="O188" i="19" s="1"/>
  <c r="F188" i="19"/>
  <c r="D188" i="19"/>
  <c r="N187" i="19"/>
  <c r="O187" i="19" s="1"/>
  <c r="F187" i="19"/>
  <c r="D187" i="19"/>
  <c r="N186" i="19"/>
  <c r="O186" i="19" s="1"/>
  <c r="F186" i="19"/>
  <c r="D186" i="19"/>
  <c r="N185" i="19"/>
  <c r="O185" i="19" s="1"/>
  <c r="F185" i="19"/>
  <c r="D185" i="19"/>
  <c r="N184" i="19"/>
  <c r="O184" i="19" s="1"/>
  <c r="F184" i="19"/>
  <c r="D184" i="19"/>
  <c r="N183" i="19"/>
  <c r="O183" i="19" s="1"/>
  <c r="F183" i="19"/>
  <c r="D183" i="19"/>
  <c r="N182" i="19"/>
  <c r="O182" i="19" s="1"/>
  <c r="F182" i="19"/>
  <c r="D182" i="19"/>
  <c r="N181" i="19"/>
  <c r="O181" i="19" s="1"/>
  <c r="F181" i="19"/>
  <c r="D181" i="19"/>
  <c r="N180" i="19"/>
  <c r="O180" i="19" s="1"/>
  <c r="F180" i="19"/>
  <c r="D180" i="19"/>
  <c r="N179" i="19"/>
  <c r="O179" i="19" s="1"/>
  <c r="F179" i="19"/>
  <c r="D179" i="19"/>
  <c r="N178" i="19"/>
  <c r="O178" i="19" s="1"/>
  <c r="F178" i="19"/>
  <c r="D178" i="19"/>
  <c r="N177" i="19"/>
  <c r="O177" i="19" s="1"/>
  <c r="F177" i="19"/>
  <c r="D177" i="19"/>
  <c r="N176" i="19"/>
  <c r="O176" i="19" s="1"/>
  <c r="F176" i="19"/>
  <c r="D176" i="19"/>
  <c r="N175" i="19"/>
  <c r="O175" i="19" s="1"/>
  <c r="F175" i="19"/>
  <c r="D175" i="19"/>
  <c r="N174" i="19"/>
  <c r="O174" i="19" s="1"/>
  <c r="F174" i="19"/>
  <c r="D174" i="19"/>
  <c r="N173" i="19"/>
  <c r="O173" i="19" s="1"/>
  <c r="F173" i="19"/>
  <c r="D173" i="19"/>
  <c r="N172" i="19"/>
  <c r="O172" i="19" s="1"/>
  <c r="F172" i="19"/>
  <c r="D172" i="19"/>
  <c r="N171" i="19"/>
  <c r="O171" i="19" s="1"/>
  <c r="F171" i="19"/>
  <c r="D171" i="19"/>
  <c r="N170" i="19"/>
  <c r="O170" i="19" s="1"/>
  <c r="F170" i="19"/>
  <c r="D170" i="19"/>
  <c r="N169" i="19"/>
  <c r="O169" i="19" s="1"/>
  <c r="F169" i="19"/>
  <c r="D169" i="19"/>
  <c r="N168" i="19"/>
  <c r="O168" i="19" s="1"/>
  <c r="F168" i="19"/>
  <c r="D168" i="19"/>
  <c r="N167" i="19"/>
  <c r="O167" i="19" s="1"/>
  <c r="F167" i="19"/>
  <c r="D167" i="19"/>
  <c r="N166" i="19"/>
  <c r="O166" i="19" s="1"/>
  <c r="F166" i="19"/>
  <c r="D166" i="19"/>
  <c r="N165" i="19"/>
  <c r="O165" i="19" s="1"/>
  <c r="F165" i="19"/>
  <c r="D165" i="19"/>
  <c r="N164" i="19"/>
  <c r="O164" i="19" s="1"/>
  <c r="F164" i="19"/>
  <c r="D164" i="19"/>
  <c r="N163" i="19"/>
  <c r="O163" i="19" s="1"/>
  <c r="F163" i="19"/>
  <c r="D163" i="19"/>
  <c r="N162" i="19"/>
  <c r="O162" i="19" s="1"/>
  <c r="F162" i="19"/>
  <c r="D162" i="19"/>
  <c r="N161" i="19"/>
  <c r="O161" i="19" s="1"/>
  <c r="F161" i="19"/>
  <c r="D161" i="19"/>
  <c r="N160" i="19"/>
  <c r="O160" i="19" s="1"/>
  <c r="F160" i="19"/>
  <c r="D160" i="19"/>
  <c r="N159" i="19"/>
  <c r="O159" i="19" s="1"/>
  <c r="F159" i="19"/>
  <c r="D159" i="19"/>
  <c r="N158" i="19"/>
  <c r="O158" i="19" s="1"/>
  <c r="F158" i="19"/>
  <c r="D158" i="19"/>
  <c r="N157" i="19"/>
  <c r="O157" i="19" s="1"/>
  <c r="F157" i="19"/>
  <c r="D157" i="19"/>
  <c r="N156" i="19"/>
  <c r="O156" i="19" s="1"/>
  <c r="F156" i="19"/>
  <c r="D156" i="19"/>
  <c r="N155" i="19"/>
  <c r="O155" i="19" s="1"/>
  <c r="F155" i="19"/>
  <c r="D155" i="19"/>
  <c r="N154" i="19"/>
  <c r="O154" i="19" s="1"/>
  <c r="F154" i="19"/>
  <c r="D154" i="19"/>
  <c r="N153" i="19"/>
  <c r="O153" i="19" s="1"/>
  <c r="F153" i="19"/>
  <c r="D153" i="19"/>
  <c r="N152" i="19"/>
  <c r="O152" i="19" s="1"/>
  <c r="F152" i="19"/>
  <c r="D152" i="19"/>
  <c r="N151" i="19"/>
  <c r="O151" i="19" s="1"/>
  <c r="F151" i="19"/>
  <c r="D151" i="19"/>
  <c r="N150" i="19"/>
  <c r="O150" i="19" s="1"/>
  <c r="F150" i="19"/>
  <c r="D150" i="19"/>
  <c r="N149" i="19"/>
  <c r="O149" i="19" s="1"/>
  <c r="F149" i="19"/>
  <c r="D149" i="19"/>
  <c r="N148" i="19"/>
  <c r="O148" i="19" s="1"/>
  <c r="F148" i="19"/>
  <c r="D148" i="19"/>
  <c r="N147" i="19"/>
  <c r="O147" i="19" s="1"/>
  <c r="F147" i="19"/>
  <c r="D147" i="19"/>
  <c r="N146" i="19"/>
  <c r="O146" i="19" s="1"/>
  <c r="F146" i="19"/>
  <c r="D146" i="19"/>
  <c r="N145" i="19"/>
  <c r="O145" i="19" s="1"/>
  <c r="F145" i="19"/>
  <c r="D145" i="19"/>
  <c r="N144" i="19"/>
  <c r="O144" i="19" s="1"/>
  <c r="F144" i="19"/>
  <c r="D144" i="19"/>
  <c r="N143" i="19"/>
  <c r="O143" i="19" s="1"/>
  <c r="F143" i="19"/>
  <c r="D143" i="19"/>
  <c r="N142" i="19"/>
  <c r="O142" i="19" s="1"/>
  <c r="F142" i="19"/>
  <c r="D142" i="19"/>
  <c r="N141" i="19"/>
  <c r="O141" i="19" s="1"/>
  <c r="F141" i="19"/>
  <c r="D141" i="19"/>
  <c r="N140" i="19"/>
  <c r="O140" i="19" s="1"/>
  <c r="F140" i="19"/>
  <c r="D140" i="19"/>
  <c r="N139" i="19"/>
  <c r="O139" i="19" s="1"/>
  <c r="F139" i="19"/>
  <c r="D139" i="19"/>
  <c r="N138" i="19"/>
  <c r="O138" i="19" s="1"/>
  <c r="F138" i="19"/>
  <c r="D138" i="19"/>
  <c r="N137" i="19"/>
  <c r="O137" i="19" s="1"/>
  <c r="F137" i="19"/>
  <c r="D137" i="19"/>
  <c r="N136" i="19"/>
  <c r="O136" i="19" s="1"/>
  <c r="F136" i="19"/>
  <c r="D136" i="19"/>
  <c r="N135" i="19"/>
  <c r="O135" i="19" s="1"/>
  <c r="F135" i="19"/>
  <c r="D135" i="19"/>
  <c r="N134" i="19"/>
  <c r="O134" i="19" s="1"/>
  <c r="F134" i="19"/>
  <c r="D134" i="19"/>
  <c r="N133" i="19"/>
  <c r="O133" i="19" s="1"/>
  <c r="F133" i="19"/>
  <c r="D133" i="19"/>
  <c r="N132" i="19"/>
  <c r="O132" i="19" s="1"/>
  <c r="F132" i="19"/>
  <c r="D132" i="19"/>
  <c r="N131" i="19"/>
  <c r="O131" i="19" s="1"/>
  <c r="F131" i="19"/>
  <c r="D131" i="19"/>
  <c r="N130" i="19"/>
  <c r="O130" i="19" s="1"/>
  <c r="F130" i="19"/>
  <c r="D130" i="19"/>
  <c r="N129" i="19"/>
  <c r="O129" i="19" s="1"/>
  <c r="F129" i="19"/>
  <c r="D129" i="19"/>
  <c r="N128" i="19"/>
  <c r="O128" i="19" s="1"/>
  <c r="F128" i="19"/>
  <c r="D128" i="19"/>
  <c r="N127" i="19"/>
  <c r="O127" i="19" s="1"/>
  <c r="F127" i="19"/>
  <c r="D127" i="19"/>
  <c r="N126" i="19"/>
  <c r="O126" i="19" s="1"/>
  <c r="F126" i="19"/>
  <c r="D126" i="19"/>
  <c r="N125" i="19"/>
  <c r="O125" i="19" s="1"/>
  <c r="F125" i="19"/>
  <c r="D125" i="19"/>
  <c r="N124" i="19"/>
  <c r="O124" i="19" s="1"/>
  <c r="F124" i="19"/>
  <c r="D124" i="19"/>
  <c r="N123" i="19"/>
  <c r="O123" i="19" s="1"/>
  <c r="F123" i="19"/>
  <c r="D123" i="19"/>
  <c r="N122" i="19"/>
  <c r="O122" i="19" s="1"/>
  <c r="F122" i="19"/>
  <c r="D122" i="19"/>
  <c r="N121" i="19"/>
  <c r="O121" i="19" s="1"/>
  <c r="F121" i="19"/>
  <c r="D121" i="19"/>
  <c r="N120" i="19"/>
  <c r="F120" i="19"/>
  <c r="D120" i="19"/>
  <c r="G120" i="19" s="1"/>
  <c r="N119" i="19"/>
  <c r="O119" i="19" s="1"/>
  <c r="F119" i="19"/>
  <c r="D119" i="19"/>
  <c r="G119" i="19" s="1"/>
  <c r="N118" i="19"/>
  <c r="O118" i="19" s="1"/>
  <c r="F118" i="19"/>
  <c r="D118" i="19"/>
  <c r="N117" i="19"/>
  <c r="F117" i="19"/>
  <c r="D117" i="19"/>
  <c r="G117" i="19" s="1"/>
  <c r="N116" i="19"/>
  <c r="O116" i="19" s="1"/>
  <c r="F116" i="19"/>
  <c r="D116" i="19"/>
  <c r="G116" i="19" s="1"/>
  <c r="N115" i="19"/>
  <c r="O115" i="19" s="1"/>
  <c r="F115" i="19"/>
  <c r="D115" i="19"/>
  <c r="G115" i="19" s="1"/>
  <c r="Y114" i="19"/>
  <c r="Z114" i="19" s="1"/>
  <c r="N114" i="19"/>
  <c r="O114" i="19" s="1"/>
  <c r="F114" i="19"/>
  <c r="D114" i="19"/>
  <c r="G114" i="19" s="1"/>
  <c r="Y113" i="19"/>
  <c r="Z113" i="19" s="1"/>
  <c r="N113" i="19"/>
  <c r="O113" i="19" s="1"/>
  <c r="F113" i="19"/>
  <c r="D113" i="19"/>
  <c r="H113" i="19" s="1"/>
  <c r="Y112" i="19"/>
  <c r="Z112" i="19" s="1"/>
  <c r="N112" i="19"/>
  <c r="O112" i="19" s="1"/>
  <c r="F112" i="19"/>
  <c r="D112" i="19"/>
  <c r="G112" i="19" s="1"/>
  <c r="Y111" i="19"/>
  <c r="Z111" i="19" s="1"/>
  <c r="N111" i="19"/>
  <c r="O111" i="19" s="1"/>
  <c r="F111" i="19"/>
  <c r="D111" i="19"/>
  <c r="H111" i="19" s="1"/>
  <c r="Y110" i="19"/>
  <c r="Z110" i="19" s="1"/>
  <c r="N110" i="19"/>
  <c r="O110" i="19" s="1"/>
  <c r="F110" i="19"/>
  <c r="D110" i="19"/>
  <c r="G110" i="19" s="1"/>
  <c r="Y109" i="19"/>
  <c r="Z109" i="19" s="1"/>
  <c r="N109" i="19"/>
  <c r="O109" i="19" s="1"/>
  <c r="F109" i="19"/>
  <c r="D109" i="19"/>
  <c r="G109" i="19" s="1"/>
  <c r="Y108" i="19"/>
  <c r="Z108" i="19" s="1"/>
  <c r="N108" i="19"/>
  <c r="O108" i="19" s="1"/>
  <c r="F108" i="19"/>
  <c r="D108" i="19"/>
  <c r="H108" i="19" s="1"/>
  <c r="Y107" i="19"/>
  <c r="Z107" i="19" s="1"/>
  <c r="N107" i="19"/>
  <c r="O107" i="19" s="1"/>
  <c r="F107" i="19"/>
  <c r="D107" i="19"/>
  <c r="H107" i="19" s="1"/>
  <c r="Y106" i="19"/>
  <c r="Z106" i="19" s="1"/>
  <c r="N106" i="19"/>
  <c r="O106" i="19" s="1"/>
  <c r="F106" i="19"/>
  <c r="D106" i="19"/>
  <c r="G106" i="19" s="1"/>
  <c r="Y105" i="19"/>
  <c r="Z105" i="19" s="1"/>
  <c r="N105" i="19"/>
  <c r="O105" i="19" s="1"/>
  <c r="F105" i="19"/>
  <c r="D105" i="19"/>
  <c r="H105" i="19" s="1"/>
  <c r="Y104" i="19"/>
  <c r="Z104" i="19" s="1"/>
  <c r="N104" i="19"/>
  <c r="O104" i="19" s="1"/>
  <c r="F104" i="19"/>
  <c r="D104" i="19"/>
  <c r="G104" i="19" s="1"/>
  <c r="Y103" i="19"/>
  <c r="Z103" i="19" s="1"/>
  <c r="N103" i="19"/>
  <c r="O103" i="19" s="1"/>
  <c r="F103" i="19"/>
  <c r="D103" i="19"/>
  <c r="H103" i="19" s="1"/>
  <c r="Y102" i="19"/>
  <c r="Z102" i="19" s="1"/>
  <c r="N102" i="19"/>
  <c r="O102" i="19" s="1"/>
  <c r="F102" i="19"/>
  <c r="D102" i="19"/>
  <c r="G102" i="19" s="1"/>
  <c r="Y101" i="19"/>
  <c r="Z101" i="19" s="1"/>
  <c r="N101" i="19"/>
  <c r="O101" i="19" s="1"/>
  <c r="F101" i="19"/>
  <c r="D101" i="19"/>
  <c r="G101" i="19" s="1"/>
  <c r="Y100" i="19"/>
  <c r="Z100" i="19" s="1"/>
  <c r="N100" i="19"/>
  <c r="O100" i="19" s="1"/>
  <c r="F100" i="19"/>
  <c r="D100" i="19"/>
  <c r="H100" i="19" s="1"/>
  <c r="Y99" i="19"/>
  <c r="Z99" i="19" s="1"/>
  <c r="N99" i="19"/>
  <c r="O99" i="19" s="1"/>
  <c r="F99" i="19"/>
  <c r="D99" i="19"/>
  <c r="G99" i="19" s="1"/>
  <c r="Y98" i="19"/>
  <c r="Z98" i="19" s="1"/>
  <c r="N98" i="19"/>
  <c r="O98" i="19" s="1"/>
  <c r="F98" i="19"/>
  <c r="D98" i="19"/>
  <c r="Y97" i="19"/>
  <c r="Z97" i="19" s="1"/>
  <c r="N97" i="19"/>
  <c r="F97" i="19"/>
  <c r="D97" i="19"/>
  <c r="G97" i="19" s="1"/>
  <c r="Y96" i="19"/>
  <c r="Z96" i="19" s="1"/>
  <c r="N96" i="19"/>
  <c r="O96" i="19" s="1"/>
  <c r="F96" i="19"/>
  <c r="D96" i="19"/>
  <c r="G96" i="19" s="1"/>
  <c r="Y95" i="19"/>
  <c r="Z95" i="19" s="1"/>
  <c r="N95" i="19"/>
  <c r="O95" i="19" s="1"/>
  <c r="F95" i="19"/>
  <c r="D95" i="19"/>
  <c r="G95" i="19" s="1"/>
  <c r="Y94" i="19"/>
  <c r="Z94" i="19" s="1"/>
  <c r="N94" i="19"/>
  <c r="O94" i="19" s="1"/>
  <c r="F94" i="19"/>
  <c r="D94" i="19"/>
  <c r="G94" i="19" s="1"/>
  <c r="Y93" i="19"/>
  <c r="Z93" i="19" s="1"/>
  <c r="N93" i="19"/>
  <c r="O93" i="19" s="1"/>
  <c r="F93" i="19"/>
  <c r="D93" i="19"/>
  <c r="G93" i="19" s="1"/>
  <c r="Y92" i="19"/>
  <c r="Z92" i="19" s="1"/>
  <c r="N92" i="19"/>
  <c r="O92" i="19" s="1"/>
  <c r="F92" i="19"/>
  <c r="D92" i="19"/>
  <c r="G92" i="19" s="1"/>
  <c r="Y91" i="19"/>
  <c r="Z91" i="19" s="1"/>
  <c r="N91" i="19"/>
  <c r="O91" i="19" s="1"/>
  <c r="F91" i="19"/>
  <c r="D91" i="19"/>
  <c r="G91" i="19" s="1"/>
  <c r="Y90" i="19"/>
  <c r="Z90" i="19" s="1"/>
  <c r="N90" i="19"/>
  <c r="O90" i="19" s="1"/>
  <c r="F90" i="19"/>
  <c r="D90" i="19"/>
  <c r="Y89" i="19"/>
  <c r="Z89" i="19" s="1"/>
  <c r="N89" i="19"/>
  <c r="F89" i="19"/>
  <c r="D89" i="19"/>
  <c r="H89" i="19" s="1"/>
  <c r="Y88" i="19"/>
  <c r="Z88" i="19" s="1"/>
  <c r="N88" i="19"/>
  <c r="O88" i="19" s="1"/>
  <c r="F88" i="19"/>
  <c r="D88" i="19"/>
  <c r="H88" i="19" s="1"/>
  <c r="Y87" i="19"/>
  <c r="Z87" i="19" s="1"/>
  <c r="N87" i="19"/>
  <c r="O87" i="19" s="1"/>
  <c r="F87" i="19"/>
  <c r="D87" i="19"/>
  <c r="G87" i="19" s="1"/>
  <c r="Y86" i="19"/>
  <c r="Z86" i="19" s="1"/>
  <c r="N86" i="19"/>
  <c r="O86" i="19" s="1"/>
  <c r="F86" i="19"/>
  <c r="D86" i="19"/>
  <c r="H86" i="19" s="1"/>
  <c r="Y85" i="19"/>
  <c r="Z85" i="19" s="1"/>
  <c r="N85" i="19"/>
  <c r="O85" i="19" s="1"/>
  <c r="F85" i="19"/>
  <c r="D85" i="19"/>
  <c r="G85" i="19" s="1"/>
  <c r="Y84" i="19"/>
  <c r="Z84" i="19" s="1"/>
  <c r="N84" i="19"/>
  <c r="O84" i="19" s="1"/>
  <c r="F84" i="19"/>
  <c r="D84" i="19"/>
  <c r="G84" i="19" s="1"/>
  <c r="Y83" i="19"/>
  <c r="Z83" i="19" s="1"/>
  <c r="N83" i="19"/>
  <c r="O83" i="19" s="1"/>
  <c r="F83" i="19"/>
  <c r="D83" i="19"/>
  <c r="G83" i="19" s="1"/>
  <c r="Y82" i="19"/>
  <c r="Z82" i="19" s="1"/>
  <c r="N82" i="19"/>
  <c r="O82" i="19" s="1"/>
  <c r="F82" i="19"/>
  <c r="D82" i="19"/>
  <c r="Y81" i="19"/>
  <c r="Z81" i="19" s="1"/>
  <c r="N81" i="19"/>
  <c r="F81" i="19"/>
  <c r="D81" i="19"/>
  <c r="G81" i="19" s="1"/>
  <c r="Y80" i="19"/>
  <c r="Z80" i="19" s="1"/>
  <c r="N80" i="19"/>
  <c r="O80" i="19" s="1"/>
  <c r="F80" i="19"/>
  <c r="D80" i="19"/>
  <c r="G80" i="19" s="1"/>
  <c r="Y79" i="19"/>
  <c r="Z79" i="19" s="1"/>
  <c r="N79" i="19"/>
  <c r="O79" i="19" s="1"/>
  <c r="F79" i="19"/>
  <c r="D79" i="19"/>
  <c r="G79" i="19" s="1"/>
  <c r="Y78" i="19"/>
  <c r="Z78" i="19" s="1"/>
  <c r="N78" i="19"/>
  <c r="O78" i="19" s="1"/>
  <c r="F78" i="19"/>
  <c r="D78" i="19"/>
  <c r="G78" i="19" s="1"/>
  <c r="Y77" i="19"/>
  <c r="Z77" i="19" s="1"/>
  <c r="N77" i="19"/>
  <c r="O77" i="19" s="1"/>
  <c r="F77" i="19"/>
  <c r="D77" i="19"/>
  <c r="G77" i="19" s="1"/>
  <c r="Y76" i="19"/>
  <c r="Z76" i="19" s="1"/>
  <c r="N76" i="19"/>
  <c r="O76" i="19" s="1"/>
  <c r="F76" i="19"/>
  <c r="D76" i="19"/>
  <c r="G76" i="19" s="1"/>
  <c r="Y75" i="19"/>
  <c r="Z75" i="19" s="1"/>
  <c r="N75" i="19"/>
  <c r="O75" i="19" s="1"/>
  <c r="F75" i="19"/>
  <c r="D75" i="19"/>
  <c r="G75" i="19" s="1"/>
  <c r="Y74" i="19"/>
  <c r="Z74" i="19" s="1"/>
  <c r="N74" i="19"/>
  <c r="O74" i="19" s="1"/>
  <c r="F74" i="19"/>
  <c r="D74" i="19"/>
  <c r="G74" i="19" s="1"/>
  <c r="Y73" i="19"/>
  <c r="Z73" i="19" s="1"/>
  <c r="N73" i="19"/>
  <c r="O73" i="19" s="1"/>
  <c r="F73" i="19"/>
  <c r="D73" i="19"/>
  <c r="H73" i="19" s="1"/>
  <c r="Y72" i="19"/>
  <c r="Z72" i="19" s="1"/>
  <c r="N72" i="19"/>
  <c r="O72" i="19" s="1"/>
  <c r="F72" i="19"/>
  <c r="D72" i="19"/>
  <c r="G72" i="19" s="1"/>
  <c r="Y71" i="19"/>
  <c r="Z71" i="19" s="1"/>
  <c r="N71" i="19"/>
  <c r="O71" i="19" s="1"/>
  <c r="F71" i="19"/>
  <c r="D71" i="19"/>
  <c r="Y70" i="19"/>
  <c r="Z70" i="19" s="1"/>
  <c r="N70" i="19"/>
  <c r="F70" i="19"/>
  <c r="D70" i="19"/>
  <c r="G70" i="19" s="1"/>
  <c r="Y69" i="19"/>
  <c r="Z69" i="19" s="1"/>
  <c r="N69" i="19"/>
  <c r="O69" i="19" s="1"/>
  <c r="F69" i="19"/>
  <c r="D69" i="19"/>
  <c r="G69" i="19" s="1"/>
  <c r="Y68" i="19"/>
  <c r="Z68" i="19" s="1"/>
  <c r="N68" i="19"/>
  <c r="O68" i="19" s="1"/>
  <c r="F68" i="19"/>
  <c r="D68" i="19"/>
  <c r="H68" i="19" s="1"/>
  <c r="Y67" i="19"/>
  <c r="Z67" i="19" s="1"/>
  <c r="N67" i="19"/>
  <c r="O67" i="19" s="1"/>
  <c r="F67" i="19"/>
  <c r="D67" i="19"/>
  <c r="G67" i="19" s="1"/>
  <c r="Y66" i="19"/>
  <c r="Z66" i="19" s="1"/>
  <c r="N66" i="19"/>
  <c r="O66" i="19" s="1"/>
  <c r="F66" i="19"/>
  <c r="D66" i="19"/>
  <c r="Y65" i="19"/>
  <c r="Z65" i="19" s="1"/>
  <c r="N65" i="19"/>
  <c r="F65" i="19"/>
  <c r="D65" i="19"/>
  <c r="G65" i="19" s="1"/>
  <c r="Y64" i="19"/>
  <c r="Z64" i="19" s="1"/>
  <c r="N64" i="19"/>
  <c r="O64" i="19" s="1"/>
  <c r="F64" i="19"/>
  <c r="D64" i="19"/>
  <c r="G64" i="19" s="1"/>
  <c r="Y63" i="19"/>
  <c r="Z63" i="19" s="1"/>
  <c r="N63" i="19"/>
  <c r="O63" i="19" s="1"/>
  <c r="F63" i="19"/>
  <c r="D63" i="19"/>
  <c r="H63" i="19" s="1"/>
  <c r="Y62" i="19"/>
  <c r="Z62" i="19" s="1"/>
  <c r="N62" i="19"/>
  <c r="O62" i="19" s="1"/>
  <c r="F62" i="19"/>
  <c r="D62" i="19"/>
  <c r="G62" i="19" s="1"/>
  <c r="Y61" i="19"/>
  <c r="Z61" i="19" s="1"/>
  <c r="N61" i="19"/>
  <c r="O61" i="19" s="1"/>
  <c r="F61" i="19"/>
  <c r="D61" i="19"/>
  <c r="G61" i="19" s="1"/>
  <c r="Y60" i="19"/>
  <c r="Z60" i="19" s="1"/>
  <c r="N60" i="19"/>
  <c r="O60" i="19" s="1"/>
  <c r="F60" i="19"/>
  <c r="D60" i="19"/>
  <c r="G60" i="19" s="1"/>
  <c r="Y59" i="19"/>
  <c r="Z59" i="19" s="1"/>
  <c r="N59" i="19"/>
  <c r="O59" i="19" s="1"/>
  <c r="F59" i="19"/>
  <c r="D59" i="19"/>
  <c r="G59" i="19" s="1"/>
  <c r="Y58" i="19"/>
  <c r="Z58" i="19" s="1"/>
  <c r="N58" i="19"/>
  <c r="O58" i="19" s="1"/>
  <c r="F58" i="19"/>
  <c r="D58" i="19"/>
  <c r="Y57" i="19"/>
  <c r="Z57" i="19" s="1"/>
  <c r="N57" i="19"/>
  <c r="F57" i="19"/>
  <c r="D57" i="19"/>
  <c r="G57" i="19" s="1"/>
  <c r="Y56" i="19"/>
  <c r="Z56" i="19" s="1"/>
  <c r="N56" i="19"/>
  <c r="O56" i="19" s="1"/>
  <c r="F56" i="19"/>
  <c r="D56" i="19"/>
  <c r="G56" i="19" s="1"/>
  <c r="Y55" i="19"/>
  <c r="Z55" i="19" s="1"/>
  <c r="N55" i="19"/>
  <c r="O55" i="19" s="1"/>
  <c r="F55" i="19"/>
  <c r="D55" i="19"/>
  <c r="G55" i="19" s="1"/>
  <c r="Y54" i="19"/>
  <c r="Z54" i="19" s="1"/>
  <c r="N54" i="19"/>
  <c r="O54" i="19" s="1"/>
  <c r="F54" i="19"/>
  <c r="D54" i="19"/>
  <c r="G54" i="19" s="1"/>
  <c r="Y53" i="19"/>
  <c r="Z53" i="19" s="1"/>
  <c r="N53" i="19"/>
  <c r="O53" i="19" s="1"/>
  <c r="F53" i="19"/>
  <c r="D53" i="19"/>
  <c r="H53" i="19" s="1"/>
  <c r="Y52" i="19"/>
  <c r="Z52" i="19" s="1"/>
  <c r="N52" i="19"/>
  <c r="O52" i="19" s="1"/>
  <c r="F52" i="19"/>
  <c r="D52" i="19"/>
  <c r="G52" i="19" s="1"/>
  <c r="Y51" i="19"/>
  <c r="Z51" i="19" s="1"/>
  <c r="N51" i="19"/>
  <c r="O51" i="19" s="1"/>
  <c r="F51" i="19"/>
  <c r="D51" i="19"/>
  <c r="G51" i="19" s="1"/>
  <c r="Y50" i="19"/>
  <c r="Z50" i="19" s="1"/>
  <c r="N50" i="19"/>
  <c r="O50" i="19" s="1"/>
  <c r="F50" i="19"/>
  <c r="D50" i="19"/>
  <c r="H50" i="19" s="1"/>
  <c r="M50" i="19" s="1"/>
  <c r="Y49" i="19"/>
  <c r="Z49" i="19" s="1"/>
  <c r="N49" i="19"/>
  <c r="O49" i="19" s="1"/>
  <c r="F49" i="19"/>
  <c r="D49" i="19"/>
  <c r="G49" i="19" s="1"/>
  <c r="Y48" i="19"/>
  <c r="Z48" i="19" s="1"/>
  <c r="N48" i="19"/>
  <c r="O48" i="19" s="1"/>
  <c r="F48" i="19"/>
  <c r="D48" i="19"/>
  <c r="Y47" i="19"/>
  <c r="Z47" i="19" s="1"/>
  <c r="N47" i="19"/>
  <c r="F47" i="19"/>
  <c r="D47" i="19"/>
  <c r="G47" i="19" s="1"/>
  <c r="Y46" i="19"/>
  <c r="Z46" i="19" s="1"/>
  <c r="N46" i="19"/>
  <c r="O46" i="19" s="1"/>
  <c r="F46" i="19"/>
  <c r="D46" i="19"/>
  <c r="G46" i="19" s="1"/>
  <c r="Y45" i="19"/>
  <c r="Z45" i="19" s="1"/>
  <c r="N45" i="19"/>
  <c r="O45" i="19" s="1"/>
  <c r="F45" i="19"/>
  <c r="D45" i="19"/>
  <c r="G45" i="19" s="1"/>
  <c r="Y44" i="19"/>
  <c r="Z44" i="19" s="1"/>
  <c r="N44" i="19"/>
  <c r="O44" i="19" s="1"/>
  <c r="F44" i="19"/>
  <c r="D44" i="19"/>
  <c r="G44" i="19" s="1"/>
  <c r="Y43" i="19"/>
  <c r="Z43" i="19" s="1"/>
  <c r="N43" i="19"/>
  <c r="O43" i="19" s="1"/>
  <c r="F43" i="19"/>
  <c r="D43" i="19"/>
  <c r="G43" i="19" s="1"/>
  <c r="Y42" i="19"/>
  <c r="Z42" i="19" s="1"/>
  <c r="N42" i="19"/>
  <c r="O42" i="19" s="1"/>
  <c r="F42" i="19"/>
  <c r="D42" i="19"/>
  <c r="G42" i="19" s="1"/>
  <c r="Y41" i="19"/>
  <c r="Z41" i="19" s="1"/>
  <c r="N41" i="19"/>
  <c r="O41" i="19" s="1"/>
  <c r="F41" i="19"/>
  <c r="D41" i="19"/>
  <c r="Y40" i="19"/>
  <c r="Z40" i="19" s="1"/>
  <c r="N40" i="19"/>
  <c r="F40" i="19"/>
  <c r="D40" i="19"/>
  <c r="G40" i="19" s="1"/>
  <c r="Y39" i="19"/>
  <c r="Z39" i="19" s="1"/>
  <c r="N39" i="19"/>
  <c r="O39" i="19" s="1"/>
  <c r="F39" i="19"/>
  <c r="D39" i="19"/>
  <c r="H39" i="19" s="1"/>
  <c r="M39" i="19" s="1"/>
  <c r="Y38" i="19"/>
  <c r="Z38" i="19" s="1"/>
  <c r="N38" i="19"/>
  <c r="O38" i="19" s="1"/>
  <c r="F38" i="19"/>
  <c r="D38" i="19"/>
  <c r="G38" i="19" s="1"/>
  <c r="Y37" i="19"/>
  <c r="Z37" i="19" s="1"/>
  <c r="N37" i="19"/>
  <c r="O37" i="19" s="1"/>
  <c r="F37" i="19"/>
  <c r="D37" i="19"/>
  <c r="Y36" i="19"/>
  <c r="Z36" i="19" s="1"/>
  <c r="N36" i="19"/>
  <c r="F36" i="19"/>
  <c r="D36" i="19"/>
  <c r="G36" i="19" s="1"/>
  <c r="Y35" i="19"/>
  <c r="Z35" i="19" s="1"/>
  <c r="N35" i="19"/>
  <c r="O35" i="19" s="1"/>
  <c r="F35" i="19"/>
  <c r="D35" i="19"/>
  <c r="G35" i="19" s="1"/>
  <c r="Y34" i="19"/>
  <c r="Z34" i="19" s="1"/>
  <c r="N34" i="19"/>
  <c r="O34" i="19" s="1"/>
  <c r="F34" i="19"/>
  <c r="D34" i="19"/>
  <c r="G34" i="19" s="1"/>
  <c r="Y33" i="19"/>
  <c r="Z33" i="19" s="1"/>
  <c r="N33" i="19"/>
  <c r="O33" i="19" s="1"/>
  <c r="F33" i="19"/>
  <c r="D33" i="19"/>
  <c r="G33" i="19" s="1"/>
  <c r="Y32" i="19"/>
  <c r="Z32" i="19" s="1"/>
  <c r="N32" i="19"/>
  <c r="O32" i="19" s="1"/>
  <c r="F32" i="19"/>
  <c r="D32" i="19"/>
  <c r="G32" i="19" s="1"/>
  <c r="Y31" i="19"/>
  <c r="Z31" i="19" s="1"/>
  <c r="N31" i="19"/>
  <c r="O31" i="19" s="1"/>
  <c r="F31" i="19"/>
  <c r="D31" i="19"/>
  <c r="G31" i="19" s="1"/>
  <c r="Y30" i="19"/>
  <c r="Z30" i="19" s="1"/>
  <c r="N30" i="19"/>
  <c r="O30" i="19" s="1"/>
  <c r="F30" i="19"/>
  <c r="D30" i="19"/>
  <c r="N29" i="19"/>
  <c r="F29" i="19"/>
  <c r="D29" i="19"/>
  <c r="G29" i="19" s="1"/>
  <c r="N28" i="19"/>
  <c r="O28" i="19" s="1"/>
  <c r="F28" i="19"/>
  <c r="D28" i="19"/>
  <c r="H28" i="19" s="1"/>
  <c r="N27" i="19"/>
  <c r="O27" i="19" s="1"/>
  <c r="F27" i="19"/>
  <c r="D27" i="19"/>
  <c r="G27" i="19" s="1"/>
  <c r="N26" i="19"/>
  <c r="O26" i="19" s="1"/>
  <c r="F26" i="19"/>
  <c r="D26" i="19"/>
  <c r="H26" i="19" s="1"/>
  <c r="N25" i="19"/>
  <c r="O25" i="19" s="1"/>
  <c r="F25" i="19"/>
  <c r="D25" i="19"/>
  <c r="G25" i="19" s="1"/>
  <c r="N24" i="19"/>
  <c r="O24" i="19" s="1"/>
  <c r="F24" i="19"/>
  <c r="D24" i="19"/>
  <c r="G24" i="19" s="1"/>
  <c r="N23" i="19"/>
  <c r="O23" i="19" s="1"/>
  <c r="F23" i="19"/>
  <c r="D23" i="19"/>
  <c r="Y22" i="19"/>
  <c r="Z22" i="19" s="1"/>
  <c r="N22" i="19"/>
  <c r="F22" i="19"/>
  <c r="D22" i="19"/>
  <c r="G22" i="19" s="1"/>
  <c r="N21" i="19"/>
  <c r="O21" i="19" s="1"/>
  <c r="F21" i="19"/>
  <c r="D21" i="19"/>
  <c r="G21" i="19" s="1"/>
  <c r="N20" i="19"/>
  <c r="O20" i="19" s="1"/>
  <c r="F20" i="19"/>
  <c r="D20" i="19"/>
  <c r="H20" i="19" s="1"/>
  <c r="N19" i="19"/>
  <c r="O19" i="19" s="1"/>
  <c r="F19" i="19"/>
  <c r="D19" i="19"/>
  <c r="N18" i="19"/>
  <c r="F18" i="19"/>
  <c r="D18" i="19"/>
  <c r="G18" i="19" s="1"/>
  <c r="N17" i="19"/>
  <c r="O17" i="19" s="1"/>
  <c r="F17" i="19"/>
  <c r="D17" i="19"/>
  <c r="G17" i="19" s="1"/>
  <c r="N16" i="19"/>
  <c r="O16" i="19" s="1"/>
  <c r="F16" i="19"/>
  <c r="D16" i="19"/>
  <c r="H16" i="19" s="1"/>
  <c r="N15" i="19"/>
  <c r="O15" i="19" s="1"/>
  <c r="D15" i="19"/>
  <c r="H15" i="19" s="1"/>
  <c r="M107" i="19" l="1"/>
  <c r="G113" i="19"/>
  <c r="H17" i="19"/>
  <c r="M17" i="19" s="1"/>
  <c r="U15" i="19" s="1"/>
  <c r="H91" i="19"/>
  <c r="G15" i="19"/>
  <c r="L15" i="19" s="1"/>
  <c r="H112" i="19"/>
  <c r="G68" i="19"/>
  <c r="G39" i="19"/>
  <c r="G16" i="19"/>
  <c r="G108" i="19"/>
  <c r="H67" i="19"/>
  <c r="H38" i="19"/>
  <c r="G105" i="19"/>
  <c r="M16" i="19"/>
  <c r="H22" i="19"/>
  <c r="H104" i="19"/>
  <c r="M104" i="19" s="1"/>
  <c r="H80" i="19"/>
  <c r="M80" i="19" s="1"/>
  <c r="H47" i="19"/>
  <c r="G20" i="19"/>
  <c r="G100" i="19"/>
  <c r="H79" i="19"/>
  <c r="H57" i="19"/>
  <c r="H27" i="19"/>
  <c r="H99" i="19"/>
  <c r="G73" i="19"/>
  <c r="H44" i="19"/>
  <c r="M28" i="19"/>
  <c r="G89" i="19"/>
  <c r="H72" i="19"/>
  <c r="H43" i="19"/>
  <c r="M43" i="19" s="1"/>
  <c r="M88" i="19"/>
  <c r="G86" i="19"/>
  <c r="H56" i="19"/>
  <c r="M56" i="19" s="1"/>
  <c r="H85" i="19"/>
  <c r="M85" i="19" s="1"/>
  <c r="H65" i="19"/>
  <c r="G53" i="19"/>
  <c r="M53" i="19"/>
  <c r="G50" i="19"/>
  <c r="H33" i="19"/>
  <c r="H84" i="19"/>
  <c r="H62" i="19"/>
  <c r="H49" i="19"/>
  <c r="H32" i="19"/>
  <c r="M32" i="19" s="1"/>
  <c r="M113" i="19"/>
  <c r="H18" i="19"/>
  <c r="H115" i="19"/>
  <c r="H61" i="19"/>
  <c r="M61" i="19" s="1"/>
  <c r="G111" i="19"/>
  <c r="G103" i="19"/>
  <c r="H97" i="19"/>
  <c r="H78" i="19"/>
  <c r="H42" i="19"/>
  <c r="H31" i="19"/>
  <c r="G26" i="19"/>
  <c r="H110" i="19"/>
  <c r="M110" i="19" s="1"/>
  <c r="H102" i="19"/>
  <c r="H83" i="19"/>
  <c r="H60" i="19"/>
  <c r="H55" i="19"/>
  <c r="H25" i="19"/>
  <c r="M25" i="19" s="1"/>
  <c r="H96" i="19"/>
  <c r="M96" i="19" s="1"/>
  <c r="H77" i="19"/>
  <c r="M77" i="19" s="1"/>
  <c r="H21" i="19"/>
  <c r="M21" i="19" s="1"/>
  <c r="H117" i="19"/>
  <c r="H109" i="19"/>
  <c r="H101" i="19"/>
  <c r="M101" i="19" s="1"/>
  <c r="H59" i="19"/>
  <c r="H54" i="19"/>
  <c r="H24" i="19"/>
  <c r="G63" i="19"/>
  <c r="H95" i="19"/>
  <c r="H76" i="19"/>
  <c r="H116" i="19"/>
  <c r="M116" i="19" s="1"/>
  <c r="G28" i="19"/>
  <c r="H94" i="19"/>
  <c r="H75" i="19"/>
  <c r="H70" i="19"/>
  <c r="H52" i="19"/>
  <c r="H120" i="19"/>
  <c r="G107" i="19"/>
  <c r="H93" i="19"/>
  <c r="M93" i="19" s="1"/>
  <c r="G88" i="19"/>
  <c r="H46" i="19"/>
  <c r="M46" i="19" s="1"/>
  <c r="H35" i="19"/>
  <c r="M35" i="19" s="1"/>
  <c r="H36" i="19"/>
  <c r="H114" i="19"/>
  <c r="H106" i="19"/>
  <c r="H87" i="19"/>
  <c r="H74" i="19"/>
  <c r="M74" i="19" s="1"/>
  <c r="H69" i="19"/>
  <c r="M69" i="19" s="1"/>
  <c r="H64" i="19"/>
  <c r="M64" i="19" s="1"/>
  <c r="H51" i="19"/>
  <c r="H40" i="19"/>
  <c r="H29" i="19"/>
  <c r="H119" i="19"/>
  <c r="H92" i="19"/>
  <c r="H81" i="19"/>
  <c r="H45" i="19"/>
  <c r="H34" i="19"/>
  <c r="E15" i="19" l="1"/>
  <c r="F15" i="19" l="1"/>
  <c r="K15" i="19"/>
  <c r="K16" i="19" s="1"/>
  <c r="K17" i="19" l="1"/>
  <c r="M15" i="19"/>
  <c r="I15" i="19"/>
  <c r="I16" i="19" s="1"/>
  <c r="I17" i="19" s="1"/>
  <c r="J15" i="19" l="1"/>
  <c r="J16" i="19" s="1"/>
  <c r="J17" i="19" s="1"/>
  <c r="J18" i="19" s="1"/>
  <c r="I18" i="19"/>
  <c r="I119" i="19"/>
  <c r="I120" i="19" s="1"/>
  <c r="I99" i="19"/>
  <c r="I100" i="19" s="1"/>
  <c r="I72" i="19"/>
  <c r="I73" i="19" s="1"/>
  <c r="K99" i="19"/>
  <c r="K18" i="19"/>
  <c r="K119" i="19"/>
  <c r="K72" i="19"/>
  <c r="L17" i="19" l="1"/>
  <c r="M72" i="19" s="1"/>
  <c r="J99" i="19"/>
  <c r="J100" i="19" s="1"/>
  <c r="J72" i="19"/>
  <c r="J73" i="19" s="1"/>
  <c r="J119" i="19"/>
  <c r="J120" i="19" s="1"/>
  <c r="L16" i="19"/>
  <c r="O18" i="19"/>
  <c r="Y15" i="19"/>
  <c r="Z15" i="19" s="1"/>
  <c r="I31" i="19"/>
  <c r="I32" i="19" s="1"/>
  <c r="I33" i="19" s="1"/>
  <c r="I34" i="19" s="1"/>
  <c r="I35" i="19" s="1"/>
  <c r="I36" i="19" s="1"/>
  <c r="I42" i="19"/>
  <c r="I43" i="19" s="1"/>
  <c r="I44" i="19" s="1"/>
  <c r="I45" i="19" s="1"/>
  <c r="I46" i="19" s="1"/>
  <c r="I47" i="19" s="1"/>
  <c r="I24" i="19"/>
  <c r="I25" i="19" s="1"/>
  <c r="I26" i="19" s="1"/>
  <c r="I27" i="19" s="1"/>
  <c r="I28" i="19" s="1"/>
  <c r="I29" i="19" s="1"/>
  <c r="I49" i="19"/>
  <c r="I20" i="19"/>
  <c r="I21" i="19" s="1"/>
  <c r="I22" i="19" s="1"/>
  <c r="I38" i="19"/>
  <c r="I39" i="19" s="1"/>
  <c r="I40" i="19" s="1"/>
  <c r="K73" i="19"/>
  <c r="L18" i="19"/>
  <c r="K42" i="19"/>
  <c r="K24" i="19"/>
  <c r="K38" i="19"/>
  <c r="K31" i="19"/>
  <c r="K20" i="19"/>
  <c r="K49" i="19"/>
  <c r="K120" i="19"/>
  <c r="J49" i="19"/>
  <c r="J42" i="19"/>
  <c r="J43" i="19" s="1"/>
  <c r="J44" i="19" s="1"/>
  <c r="J45" i="19" s="1"/>
  <c r="J46" i="19" s="1"/>
  <c r="J47" i="19" s="1"/>
  <c r="J38" i="19"/>
  <c r="J39" i="19" s="1"/>
  <c r="J40" i="19" s="1"/>
  <c r="J20" i="19"/>
  <c r="J21" i="19" s="1"/>
  <c r="J22" i="19" s="1"/>
  <c r="J31" i="19"/>
  <c r="J32" i="19" s="1"/>
  <c r="J33" i="19" s="1"/>
  <c r="J34" i="19" s="1"/>
  <c r="J35" i="19" s="1"/>
  <c r="J36" i="19" s="1"/>
  <c r="J24" i="19"/>
  <c r="J25" i="19" s="1"/>
  <c r="J26" i="19" s="1"/>
  <c r="J27" i="19" s="1"/>
  <c r="J28" i="19" s="1"/>
  <c r="J29" i="19" s="1"/>
  <c r="Y21" i="19"/>
  <c r="Z21" i="19" s="1"/>
  <c r="O120" i="19"/>
  <c r="K100" i="19"/>
  <c r="L120" i="19" l="1"/>
  <c r="M119" i="19"/>
  <c r="M18" i="19"/>
  <c r="M99" i="19"/>
  <c r="L99" i="19"/>
  <c r="M100" i="19" s="1"/>
  <c r="L100" i="19"/>
  <c r="L119" i="19"/>
  <c r="M120" i="19" s="1"/>
  <c r="L72" i="19"/>
  <c r="M73" i="19" s="1"/>
  <c r="L73" i="19"/>
  <c r="L31" i="19"/>
  <c r="K32" i="19"/>
  <c r="L42" i="19"/>
  <c r="K43" i="19"/>
  <c r="O40" i="19"/>
  <c r="Y19" i="19"/>
  <c r="Z19" i="19" s="1"/>
  <c r="Y16" i="19"/>
  <c r="Z16" i="19" s="1"/>
  <c r="O22" i="19"/>
  <c r="I74" i="19"/>
  <c r="I50" i="19"/>
  <c r="I101" i="19"/>
  <c r="I102" i="19" s="1"/>
  <c r="I103" i="19" s="1"/>
  <c r="I104" i="19" s="1"/>
  <c r="I105" i="19" s="1"/>
  <c r="I106" i="19" s="1"/>
  <c r="I107" i="19" s="1"/>
  <c r="I108" i="19" s="1"/>
  <c r="I109" i="19" s="1"/>
  <c r="I110" i="19" s="1"/>
  <c r="I111" i="19" s="1"/>
  <c r="I112" i="19" s="1"/>
  <c r="I113" i="19" s="1"/>
  <c r="I114" i="19" s="1"/>
  <c r="I115" i="19" s="1"/>
  <c r="I116" i="19" s="1"/>
  <c r="I117" i="19" s="1"/>
  <c r="Y17" i="19"/>
  <c r="Z17" i="19" s="1"/>
  <c r="O29" i="19"/>
  <c r="L24" i="19"/>
  <c r="K25" i="19"/>
  <c r="Y20" i="19"/>
  <c r="Z20" i="19" s="1"/>
  <c r="O47" i="19"/>
  <c r="J50" i="19"/>
  <c r="J101" i="19"/>
  <c r="J102" i="19" s="1"/>
  <c r="J103" i="19" s="1"/>
  <c r="J104" i="19" s="1"/>
  <c r="J105" i="19" s="1"/>
  <c r="J106" i="19" s="1"/>
  <c r="J107" i="19" s="1"/>
  <c r="J108" i="19" s="1"/>
  <c r="J109" i="19" s="1"/>
  <c r="J110" i="19" s="1"/>
  <c r="J111" i="19" s="1"/>
  <c r="J112" i="19" s="1"/>
  <c r="J113" i="19" s="1"/>
  <c r="J114" i="19" s="1"/>
  <c r="J115" i="19" s="1"/>
  <c r="J116" i="19" s="1"/>
  <c r="J117" i="19" s="1"/>
  <c r="J74" i="19"/>
  <c r="O36" i="19"/>
  <c r="Y18" i="19"/>
  <c r="Z18" i="19" s="1"/>
  <c r="L49" i="19"/>
  <c r="K50" i="19"/>
  <c r="K101" i="19"/>
  <c r="K74" i="19"/>
  <c r="L38" i="19"/>
  <c r="K39" i="19"/>
  <c r="M42" i="19"/>
  <c r="M38" i="19"/>
  <c r="M49" i="19"/>
  <c r="M24" i="19"/>
  <c r="M31" i="19"/>
  <c r="M20" i="19"/>
  <c r="L20" i="19"/>
  <c r="K21" i="19"/>
  <c r="L39" i="19" l="1"/>
  <c r="M40" i="19" s="1"/>
  <c r="K40" i="19"/>
  <c r="L40" i="19" s="1"/>
  <c r="L43" i="19"/>
  <c r="M44" i="19" s="1"/>
  <c r="K44" i="19"/>
  <c r="I51" i="19"/>
  <c r="I52" i="19" s="1"/>
  <c r="I75" i="19"/>
  <c r="I76" i="19" s="1"/>
  <c r="L25" i="19"/>
  <c r="M26" i="19" s="1"/>
  <c r="K26" i="19"/>
  <c r="L32" i="19"/>
  <c r="M33" i="19" s="1"/>
  <c r="K33" i="19"/>
  <c r="L101" i="19"/>
  <c r="M102" i="19" s="1"/>
  <c r="K102" i="19"/>
  <c r="O117" i="19"/>
  <c r="Y29" i="19"/>
  <c r="Z29" i="19" s="1"/>
  <c r="L74" i="19"/>
  <c r="J75" i="19"/>
  <c r="J76" i="19" s="1"/>
  <c r="J51" i="19"/>
  <c r="J52" i="19" s="1"/>
  <c r="L50" i="19"/>
  <c r="K75" i="19"/>
  <c r="K51" i="19"/>
  <c r="L21" i="19"/>
  <c r="M22" i="19" s="1"/>
  <c r="K22" i="19"/>
  <c r="L22" i="19" s="1"/>
  <c r="L26" i="19" l="1"/>
  <c r="M27" i="19" s="1"/>
  <c r="K27" i="19"/>
  <c r="I53" i="19"/>
  <c r="I77" i="19"/>
  <c r="L44" i="19"/>
  <c r="M45" i="19" s="1"/>
  <c r="K45" i="19"/>
  <c r="L51" i="19"/>
  <c r="M52" i="19" s="1"/>
  <c r="K52" i="19"/>
  <c r="M75" i="19"/>
  <c r="M51" i="19"/>
  <c r="L102" i="19"/>
  <c r="M103" i="19" s="1"/>
  <c r="K103" i="19"/>
  <c r="J53" i="19"/>
  <c r="J77" i="19"/>
  <c r="L33" i="19"/>
  <c r="M34" i="19" s="1"/>
  <c r="K34" i="19"/>
  <c r="L75" i="19"/>
  <c r="M76" i="19" s="1"/>
  <c r="K76" i="19"/>
  <c r="L76" i="19" s="1"/>
  <c r="L45" i="19" l="1"/>
  <c r="K46" i="19"/>
  <c r="L103" i="19"/>
  <c r="K104" i="19"/>
  <c r="I54" i="19"/>
  <c r="I55" i="19" s="1"/>
  <c r="I56" i="19" s="1"/>
  <c r="I78" i="19"/>
  <c r="I79" i="19" s="1"/>
  <c r="I80" i="19" s="1"/>
  <c r="L52" i="19"/>
  <c r="K77" i="19"/>
  <c r="L77" i="19" s="1"/>
  <c r="K53" i="19"/>
  <c r="J78" i="19"/>
  <c r="J79" i="19" s="1"/>
  <c r="J80" i="19" s="1"/>
  <c r="J54" i="19"/>
  <c r="J55" i="19" s="1"/>
  <c r="J56" i="19" s="1"/>
  <c r="L27" i="19"/>
  <c r="K28" i="19"/>
  <c r="L34" i="19"/>
  <c r="K35" i="19"/>
  <c r="J81" i="19" l="1"/>
  <c r="J83" i="19"/>
  <c r="J84" i="19" s="1"/>
  <c r="J85" i="19" s="1"/>
  <c r="J86" i="19" s="1"/>
  <c r="J87" i="19" s="1"/>
  <c r="J88" i="19" s="1"/>
  <c r="L35" i="19"/>
  <c r="M36" i="19" s="1"/>
  <c r="K36" i="19"/>
  <c r="L36" i="19" s="1"/>
  <c r="L53" i="19"/>
  <c r="K78" i="19"/>
  <c r="K54" i="19"/>
  <c r="I67" i="19"/>
  <c r="I68" i="19" s="1"/>
  <c r="I69" i="19" s="1"/>
  <c r="I70" i="19" s="1"/>
  <c r="I57" i="19"/>
  <c r="I59" i="19"/>
  <c r="I60" i="19" s="1"/>
  <c r="I61" i="19" s="1"/>
  <c r="I62" i="19" s="1"/>
  <c r="I63" i="19" s="1"/>
  <c r="I64" i="19" s="1"/>
  <c r="I65" i="19" s="1"/>
  <c r="L104" i="19"/>
  <c r="M105" i="19" s="1"/>
  <c r="K105" i="19"/>
  <c r="I81" i="19"/>
  <c r="I83" i="19"/>
  <c r="I84" i="19" s="1"/>
  <c r="I85" i="19" s="1"/>
  <c r="I86" i="19" s="1"/>
  <c r="I87" i="19" s="1"/>
  <c r="I88" i="19" s="1"/>
  <c r="L46" i="19"/>
  <c r="M47" i="19" s="1"/>
  <c r="K47" i="19"/>
  <c r="L47" i="19" s="1"/>
  <c r="J67" i="19"/>
  <c r="J68" i="19" s="1"/>
  <c r="J69" i="19" s="1"/>
  <c r="J70" i="19" s="1"/>
  <c r="J57" i="19"/>
  <c r="J59" i="19"/>
  <c r="J60" i="19" s="1"/>
  <c r="J61" i="19" s="1"/>
  <c r="J62" i="19" s="1"/>
  <c r="J63" i="19" s="1"/>
  <c r="J64" i="19" s="1"/>
  <c r="J65" i="19" s="1"/>
  <c r="L28" i="19"/>
  <c r="M29" i="19" s="1"/>
  <c r="K29" i="19"/>
  <c r="L29" i="19" s="1"/>
  <c r="O57" i="19" l="1"/>
  <c r="Y23" i="19"/>
  <c r="Z23" i="19" s="1"/>
  <c r="Y24" i="19"/>
  <c r="Z24" i="19" s="1"/>
  <c r="O70" i="19"/>
  <c r="L105" i="19"/>
  <c r="M106" i="19" s="1"/>
  <c r="K106" i="19"/>
  <c r="L54" i="19"/>
  <c r="M55" i="19" s="1"/>
  <c r="K55" i="19"/>
  <c r="I89" i="19"/>
  <c r="I91" i="19"/>
  <c r="I92" i="19" s="1"/>
  <c r="I93" i="19" s="1"/>
  <c r="I94" i="19" s="1"/>
  <c r="I95" i="19" s="1"/>
  <c r="I96" i="19" s="1"/>
  <c r="I97" i="19" s="1"/>
  <c r="L78" i="19"/>
  <c r="M79" i="19" s="1"/>
  <c r="K79" i="19"/>
  <c r="M78" i="19"/>
  <c r="M54" i="19"/>
  <c r="Y25" i="19"/>
  <c r="Z25" i="19" s="1"/>
  <c r="O65" i="19"/>
  <c r="J91" i="19"/>
  <c r="J92" i="19" s="1"/>
  <c r="J93" i="19" s="1"/>
  <c r="J94" i="19" s="1"/>
  <c r="J95" i="19" s="1"/>
  <c r="J96" i="19" s="1"/>
  <c r="J97" i="19" s="1"/>
  <c r="J89" i="19"/>
  <c r="Y26" i="19"/>
  <c r="Z26" i="19" s="1"/>
  <c r="O81" i="19"/>
  <c r="L55" i="19" l="1"/>
  <c r="K56" i="19"/>
  <c r="Y28" i="19"/>
  <c r="Z28" i="19" s="1"/>
  <c r="O97" i="19"/>
  <c r="L79" i="19"/>
  <c r="K80" i="19"/>
  <c r="Y27" i="19"/>
  <c r="Z27" i="19" s="1"/>
  <c r="O89" i="19"/>
  <c r="L106" i="19"/>
  <c r="K107" i="19"/>
  <c r="L107" i="19" l="1"/>
  <c r="M108" i="19" s="1"/>
  <c r="K108" i="19"/>
  <c r="L80" i="19"/>
  <c r="K83" i="19"/>
  <c r="K81" i="19"/>
  <c r="L81" i="19" s="1"/>
  <c r="L56" i="19"/>
  <c r="K57" i="19"/>
  <c r="L57" i="19" s="1"/>
  <c r="K59" i="19"/>
  <c r="K67" i="19"/>
  <c r="L67" i="19" l="1"/>
  <c r="M68" i="19" s="1"/>
  <c r="K68" i="19"/>
  <c r="M59" i="19"/>
  <c r="M67" i="19"/>
  <c r="M57" i="19"/>
  <c r="L83" i="19"/>
  <c r="M84" i="19" s="1"/>
  <c r="K84" i="19"/>
  <c r="L59" i="19"/>
  <c r="M60" i="19" s="1"/>
  <c r="K60" i="19"/>
  <c r="M83" i="19"/>
  <c r="M81" i="19"/>
  <c r="L108" i="19"/>
  <c r="M109" i="19" s="1"/>
  <c r="K109" i="19"/>
  <c r="L84" i="19" l="1"/>
  <c r="K85" i="19"/>
  <c r="L60" i="19"/>
  <c r="K61" i="19"/>
  <c r="L109" i="19"/>
  <c r="K110" i="19"/>
  <c r="L68" i="19"/>
  <c r="K69" i="19"/>
  <c r="L85" i="19" l="1"/>
  <c r="M86" i="19" s="1"/>
  <c r="K86" i="19"/>
  <c r="L69" i="19"/>
  <c r="M70" i="19" s="1"/>
  <c r="K70" i="19"/>
  <c r="L70" i="19" s="1"/>
  <c r="L110" i="19"/>
  <c r="M111" i="19" s="1"/>
  <c r="K111" i="19"/>
  <c r="L61" i="19"/>
  <c r="M62" i="19" s="1"/>
  <c r="K62" i="19"/>
  <c r="L111" i="19" l="1"/>
  <c r="M112" i="19" s="1"/>
  <c r="K112" i="19"/>
  <c r="L86" i="19"/>
  <c r="M87" i="19" s="1"/>
  <c r="K87" i="19"/>
  <c r="L62" i="19"/>
  <c r="M63" i="19" s="1"/>
  <c r="K63" i="19"/>
  <c r="L87" i="19" l="1"/>
  <c r="K88" i="19"/>
  <c r="L63" i="19"/>
  <c r="K64" i="19"/>
  <c r="L112" i="19"/>
  <c r="K113" i="19"/>
  <c r="L113" i="19" l="1"/>
  <c r="M114" i="19" s="1"/>
  <c r="K114" i="19"/>
  <c r="L88" i="19"/>
  <c r="K89" i="19"/>
  <c r="L89" i="19" s="1"/>
  <c r="K91" i="19"/>
  <c r="L64" i="19"/>
  <c r="M65" i="19" s="1"/>
  <c r="K65" i="19"/>
  <c r="L65" i="19" s="1"/>
  <c r="M91" i="19" l="1"/>
  <c r="M89" i="19"/>
  <c r="L114" i="19"/>
  <c r="M115" i="19" s="1"/>
  <c r="K115" i="19"/>
  <c r="L91" i="19"/>
  <c r="M92" i="19" s="1"/>
  <c r="K92" i="19"/>
  <c r="L92" i="19" l="1"/>
  <c r="K93" i="19"/>
  <c r="L115" i="19"/>
  <c r="K116" i="19"/>
  <c r="L116" i="19" l="1"/>
  <c r="M117" i="19" s="1"/>
  <c r="K117" i="19"/>
  <c r="L117" i="19" s="1"/>
  <c r="L93" i="19"/>
  <c r="M94" i="19" s="1"/>
  <c r="K94" i="19"/>
  <c r="L94" i="19" l="1"/>
  <c r="M95" i="19" s="1"/>
  <c r="K95" i="19"/>
  <c r="L95" i="19" l="1"/>
  <c r="K96" i="19"/>
  <c r="L96" i="19" l="1"/>
  <c r="M97" i="19" s="1"/>
  <c r="K97" i="19"/>
  <c r="L9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 Sassenburg</author>
  </authors>
  <commentList>
    <comment ref="B14" authorId="0" shapeId="0" xr:uid="{6C84B05F-5A77-4E4A-91C2-5FD00101CC4F}">
      <text>
        <r>
          <rPr>
            <sz val="10"/>
            <color rgb="FF000000"/>
            <rFont val="Tahoma"/>
            <family val="2"/>
          </rPr>
          <t>Name of the Gear Train, can be for instance the name of the planet which position is derived.</t>
        </r>
      </text>
    </comment>
    <comment ref="C14" authorId="0" shapeId="0" xr:uid="{C69E5C5A-6EB3-2741-97A7-3F5DE97CE5E0}">
      <text>
        <r>
          <rPr>
            <sz val="10"/>
            <color rgb="FF000000"/>
            <rFont val="Tahoma"/>
            <family val="2"/>
          </rPr>
          <t xml:space="preserve">Select an "Object Id." from the "Gear Configuration Table".
</t>
        </r>
      </text>
    </comment>
    <comment ref="D14" authorId="0" shapeId="0" xr:uid="{0E0B0DF6-6654-1642-B277-F30524CB1F98}">
      <text>
        <r>
          <rPr>
            <sz val="10"/>
            <color rgb="FF000000"/>
            <rFont val="Tahoma"/>
            <family val="2"/>
          </rPr>
          <t xml:space="preserve">The "Object type" of the selected "Object Id.", derived from the "Gear Configuration" table.
</t>
        </r>
      </text>
    </comment>
    <comment ref="E14" authorId="0" shapeId="0" xr:uid="{9EB4EE31-F671-D648-89EE-B01867819F9E}">
      <text>
        <r>
          <rPr>
            <sz val="10"/>
            <color rgb="FF000000"/>
            <rFont val="Tahoma"/>
            <family val="2"/>
          </rPr>
          <t xml:space="preserve">The "Object Id." that drives this "Object Id."
</t>
        </r>
      </text>
    </comment>
    <comment ref="F14" authorId="0" shapeId="0" xr:uid="{7351A381-7DFD-7647-BCE3-3DFCDA0E46DE}">
      <text>
        <r>
          <rPr>
            <sz val="10"/>
            <color rgb="FF000000"/>
            <rFont val="Tahoma"/>
            <family val="2"/>
          </rPr>
          <t xml:space="preserve">The "Object Id." of the driver, derived from the "Gear Configuration" table.
</t>
        </r>
      </text>
    </comment>
    <comment ref="G14" authorId="0" shapeId="0" xr:uid="{303D5A78-C0D8-7545-A903-3EE2F7A4E16E}">
      <text>
        <r>
          <rPr>
            <sz val="10"/>
            <color rgb="FF000000"/>
            <rFont val="Tahoma"/>
            <family val="2"/>
          </rPr>
          <t>The reference angle of this "Object Id.", derived from the "Gear Configuration" table.</t>
        </r>
      </text>
    </comment>
    <comment ref="H14" authorId="0" shapeId="0" xr:uid="{B985E54D-F08F-7B44-BB47-EFE92A874476}">
      <text>
        <r>
          <rPr>
            <sz val="10"/>
            <color rgb="FF000000"/>
            <rFont val="Tahoma"/>
            <family val="34"/>
          </rPr>
          <t>The number of teeth of this "Object Id." in case of a "Gear", derived from the "Gear Configuration" table.</t>
        </r>
        <r>
          <rPr>
            <sz val="4"/>
            <color rgb="FF000000"/>
            <rFont val="Tahoma"/>
            <family val="34"/>
          </rPr>
          <t xml:space="preserve">
</t>
        </r>
      </text>
    </comment>
    <comment ref="I14" authorId="0" shapeId="0" xr:uid="{48D3E0B7-6452-5F4C-BC90-968B14E6A275}">
      <text>
        <r>
          <rPr>
            <sz val="10"/>
            <color rgb="FF000000"/>
            <rFont val="Tahoma"/>
            <family val="2"/>
          </rPr>
          <t xml:space="preserve">The time needed for this "Object Id." to make one full turn. </t>
        </r>
      </text>
    </comment>
    <comment ref="J14" authorId="0" shapeId="0" xr:uid="{C12708D7-690D-C745-9E2E-9D23CBB49978}">
      <text>
        <r>
          <rPr>
            <sz val="10"/>
            <color rgb="FF000000"/>
            <rFont val="Tahoma"/>
            <family val="2"/>
          </rPr>
          <t>The total number of executed cycles form this "Object Id.", based on the input (difference wrt. Reference Date).</t>
        </r>
      </text>
    </comment>
    <comment ref="L14" authorId="0" shapeId="0" xr:uid="{553CAD2D-B258-5642-A8B4-9AF70F390F95}">
      <text>
        <r>
          <rPr>
            <sz val="10"/>
            <color rgb="FF000000"/>
            <rFont val="Tahoma"/>
            <family val="2"/>
          </rPr>
          <t xml:space="preserve">The current angle of "Object Id.", based on the input (wrt. to Reference Date).
</t>
        </r>
      </text>
    </comment>
    <comment ref="M14" authorId="0" shapeId="0" xr:uid="{8A3D5C00-FE1F-6741-906A-656E2255041E}">
      <text>
        <r>
          <rPr>
            <sz val="10"/>
            <color rgb="FF000000"/>
            <rFont val="Tahoma"/>
            <family val="2"/>
          </rPr>
          <t xml:space="preserve">The gear ratio between this "Object Id." and the object by which it is "driven by".
</t>
        </r>
      </text>
    </comment>
    <comment ref="N14" authorId="0" shapeId="0" xr:uid="{7F621680-A52B-EF41-9C5E-2983B2896CAB}">
      <text>
        <r>
          <rPr>
            <sz val="10"/>
            <color rgb="FF000000"/>
            <rFont val="Tahoma"/>
            <family val="2"/>
          </rPr>
          <t xml:space="preserve">The calculated "Target" value of this "Object Id.", e.g., time needed to make one full turn, as specified in the "Gear Target" table.
</t>
        </r>
      </text>
    </comment>
    <comment ref="O14" authorId="0" shapeId="0" xr:uid="{74949568-2562-6F4E-8482-AC211183C15E}">
      <text>
        <r>
          <rPr>
            <sz val="10"/>
            <color rgb="FF000000"/>
            <rFont val="Tahoma"/>
            <family val="2"/>
          </rPr>
          <t xml:space="preserve">Relative difference between the calculated and specified time of this "Object Id." to make one full cycle.
</t>
        </r>
      </text>
    </comment>
    <comment ref="Q14" authorId="0" shapeId="0" xr:uid="{95A969E1-13BD-5449-B25A-46E0EB219A00}">
      <text>
        <r>
          <rPr>
            <sz val="10"/>
            <color rgb="FF000000"/>
            <rFont val="Tahoma"/>
            <family val="2"/>
          </rPr>
          <t xml:space="preserve">Unique object name to be used in the "Gear Trains" table.
</t>
        </r>
      </text>
    </comment>
    <comment ref="R14" authorId="0" shapeId="0" xr:uid="{93D35239-6304-DA41-89E0-39E8B083AC7B}">
      <text>
        <r>
          <rPr>
            <sz val="10"/>
            <color rgb="FF000000"/>
            <rFont val="Tahoma"/>
            <family val="2"/>
          </rPr>
          <t xml:space="preserve">Supported object types:
</t>
        </r>
        <r>
          <rPr>
            <sz val="10"/>
            <color rgb="FF000000"/>
            <rFont val="Tahoma"/>
            <family val="2"/>
          </rPr>
          <t xml:space="preserve">- Converter: to map the input to the correct "Tcycle" on a reference gear/axis;
</t>
        </r>
        <r>
          <rPr>
            <sz val="10"/>
            <color rgb="FF000000"/>
            <rFont val="Tahoma"/>
            <family val="2"/>
          </rPr>
          <t xml:space="preserve">- Crank: serves as input to one or more Gear Trains;
</t>
        </r>
        <r>
          <rPr>
            <sz val="10"/>
            <color rgb="FF000000"/>
            <rFont val="Tahoma"/>
            <family val="2"/>
          </rPr>
          <t xml:space="preserve">- Gear: normal gear, characterized by its number of teeth;
</t>
        </r>
        <r>
          <rPr>
            <sz val="10"/>
            <color rgb="FF000000"/>
            <rFont val="Tahoma"/>
            <family val="2"/>
          </rPr>
          <t xml:space="preserve">- Gear-Concentric: connected to another gear, same "TCycle" but different number of teeth;
</t>
        </r>
        <r>
          <rPr>
            <sz val="10"/>
            <color rgb="FF000000"/>
            <rFont val="Tahoma"/>
            <family val="2"/>
          </rPr>
          <t xml:space="preserve">- Axis: serves as a connection between different parts in a Gear Train;
</t>
        </r>
        <r>
          <rPr>
            <sz val="10"/>
            <color rgb="FF000000"/>
            <rFont val="Tahoma"/>
            <family val="2"/>
          </rPr>
          <t xml:space="preserve">- Pointer: serves as output to display for instance a planet position.
</t>
        </r>
      </text>
    </comment>
    <comment ref="S14" authorId="0" shapeId="0" xr:uid="{7E3584D8-BF72-A44D-8EC1-9FB446A6D0D0}">
      <text>
        <r>
          <rPr>
            <sz val="10"/>
            <color rgb="FF000000"/>
            <rFont val="Tahoma"/>
            <family val="2"/>
          </rPr>
          <t>Angle position of the object on the used reference data, value between 0 and 360 (degrees).</t>
        </r>
      </text>
    </comment>
    <comment ref="T14" authorId="0" shapeId="0" xr:uid="{B456E060-4127-BD41-AA96-F8BBB9CD19EF}">
      <text>
        <r>
          <rPr>
            <sz val="10"/>
            <color rgb="FF000000"/>
            <rFont val="Tahoma"/>
            <family val="2"/>
          </rPr>
          <t xml:space="preserve">Number of teeth on a gear, not relevant for other objects.
</t>
        </r>
      </text>
    </comment>
    <comment ref="U14" authorId="0" shapeId="0" xr:uid="{D3A8D340-3680-5C4C-B29B-AC2E06BB4F17}">
      <text>
        <r>
          <rPr>
            <sz val="10"/>
            <color rgb="FF000000"/>
            <rFont val="Tahoma"/>
            <family val="2"/>
          </rPr>
          <t xml:space="preserve">Specified in case of a "Conversion" object, to convert for instance the input in whatever unit (days, years) to the desired Tcycle of a reference object. 
</t>
        </r>
        <r>
          <rPr>
            <sz val="10"/>
            <color rgb="FF000000"/>
            <rFont val="Tahoma"/>
            <family val="2"/>
          </rPr>
          <t xml:space="preserve">
</t>
        </r>
        <r>
          <rPr>
            <sz val="10"/>
            <color rgb="FF000000"/>
            <rFont val="Tahoma"/>
            <family val="2"/>
          </rPr>
          <t xml:space="preserve">In case of the Antikythera, we could for instance specify the input to the Crank in days, but must assure that the B1-plate represents a Tcycle of 365.250 days. Using the number of teeth of the Crank (48) and B1 (223), the conversion factor becomes 48/223, resulting in a Tcycle as input of 365.25 * 48/223 = 78.619 days.
</t>
        </r>
      </text>
    </comment>
    <comment ref="W14" authorId="0" shapeId="0" xr:uid="{3B698264-3DA9-8E45-AD29-2ACA573C3C02}">
      <text>
        <r>
          <rPr>
            <sz val="10"/>
            <color rgb="FF000000"/>
            <rFont val="Tahoma"/>
            <family val="2"/>
          </rPr>
          <t xml:space="preserve">Unique name of Gear Train (first column in "Gear Trains" table.
</t>
        </r>
      </text>
    </comment>
    <comment ref="X14" authorId="0" shapeId="0" xr:uid="{E6DBBD29-0641-D64B-8102-0AE36B105E44}">
      <text>
        <r>
          <rPr>
            <sz val="10"/>
            <color rgb="FF000000"/>
            <rFont val="Tahoma"/>
            <family val="2"/>
          </rPr>
          <t xml:space="preserve">Target value of "Gear Train" outpu, being the time to make one full turn (normally in days).
</t>
        </r>
      </text>
    </comment>
    <comment ref="Y14" authorId="0" shapeId="0" xr:uid="{3E07ED74-5C2B-E44E-B654-8C6C859B8E4C}">
      <text>
        <r>
          <rPr>
            <b/>
            <sz val="10"/>
            <color rgb="FF000000"/>
            <rFont val="Tahoma"/>
            <family val="2"/>
          </rPr>
          <t>Calculated result from the "Gear Trains" table.</t>
        </r>
        <r>
          <rPr>
            <sz val="10"/>
            <color rgb="FF000000"/>
            <rFont val="Tahoma"/>
            <family val="2"/>
          </rPr>
          <t xml:space="preserve">
</t>
        </r>
      </text>
    </comment>
    <comment ref="Z14" authorId="0" shapeId="0" xr:uid="{640C71B8-0C62-7140-828F-E87A5401D4B6}">
      <text>
        <r>
          <rPr>
            <sz val="10"/>
            <color rgb="FF000000"/>
            <rFont val="Tahoma"/>
            <family val="2"/>
          </rPr>
          <t xml:space="preserve">Relative difference between target and caluclated value.
</t>
        </r>
      </text>
    </comment>
  </commentList>
</comments>
</file>

<file path=xl/sharedStrings.xml><?xml version="1.0" encoding="utf-8"?>
<sst xmlns="http://schemas.openxmlformats.org/spreadsheetml/2006/main" count="453" uniqueCount="151">
  <si>
    <t>Gear</t>
  </si>
  <si>
    <t>Crank</t>
  </si>
  <si>
    <t>Axis</t>
  </si>
  <si>
    <t>Pointer</t>
  </si>
  <si>
    <t>Object types used in Gear Trains</t>
  </si>
  <si>
    <t>Converter</t>
  </si>
  <si>
    <t>Gear-Concentric</t>
  </si>
  <si>
    <t>Object Direction</t>
  </si>
  <si>
    <t>CW</t>
  </si>
  <si>
    <t>List here all converters, cranks (inputs), gears (with number of teeth), axes and pointers (outputs) in the astronomical clock.</t>
  </si>
  <si>
    <t xml:space="preserve">List here the specific Gear Targets (outputs), for each "Train name" a "Target value" is needed.  </t>
  </si>
  <si>
    <t>Gear Trains</t>
  </si>
  <si>
    <t>Gear Configuration</t>
  </si>
  <si>
    <t>Gear Train Targets</t>
  </si>
  <si>
    <t>Train id.</t>
  </si>
  <si>
    <t>Object Id.</t>
  </si>
  <si>
    <t>Object type</t>
  </si>
  <si>
    <t>driven by</t>
  </si>
  <si>
    <t>A-ref</t>
  </si>
  <si>
    <t>Nteeth</t>
  </si>
  <si>
    <t>T-cycle</t>
  </si>
  <si>
    <t>N-cycles</t>
  </si>
  <si>
    <t>A-actual</t>
  </si>
  <si>
    <t>Ratio</t>
  </si>
  <si>
    <t>Target</t>
  </si>
  <si>
    <t>Delta</t>
  </si>
  <si>
    <t>N-teeth</t>
  </si>
  <si>
    <t>Target value</t>
  </si>
  <si>
    <t>Calculated</t>
  </si>
  <si>
    <t>I-Crank</t>
  </si>
  <si>
    <t>C1</t>
  </si>
  <si>
    <t>C2</t>
  </si>
  <si>
    <t>G1</t>
  </si>
  <si>
    <t>G2</t>
  </si>
  <si>
    <t>B1</t>
  </si>
  <si>
    <t>Direction:</t>
  </si>
  <si>
    <t>Direction</t>
  </si>
  <si>
    <t>B1-plate</t>
  </si>
  <si>
    <t>Mercury</t>
  </si>
  <si>
    <t>Mars</t>
  </si>
  <si>
    <t>A-B1</t>
  </si>
  <si>
    <t>B2</t>
  </si>
  <si>
    <t>Jupiter</t>
  </si>
  <si>
    <t>B3</t>
  </si>
  <si>
    <t>Venus</t>
  </si>
  <si>
    <t>mer1</t>
  </si>
  <si>
    <t>Saturn</t>
  </si>
  <si>
    <t>mer2</t>
  </si>
  <si>
    <t>true sun</t>
  </si>
  <si>
    <t>P-mer</t>
  </si>
  <si>
    <t>D1</t>
  </si>
  <si>
    <t>D2</t>
  </si>
  <si>
    <t>Metonic</t>
  </si>
  <si>
    <t>mars1</t>
  </si>
  <si>
    <t>E1</t>
  </si>
  <si>
    <t>Olympiad</t>
  </si>
  <si>
    <t>mars2</t>
  </si>
  <si>
    <t>E2</t>
  </si>
  <si>
    <t>Callippic</t>
  </si>
  <si>
    <t>A-mer1</t>
  </si>
  <si>
    <t>E3</t>
  </si>
  <si>
    <t>lunar orbit</t>
  </si>
  <si>
    <t>mars3</t>
  </si>
  <si>
    <t>E4</t>
  </si>
  <si>
    <t>Saros</t>
  </si>
  <si>
    <t>mars4</t>
  </si>
  <si>
    <t>E5</t>
  </si>
  <si>
    <t>Exeligmos</t>
  </si>
  <si>
    <t>P-mars</t>
  </si>
  <si>
    <t>E6</t>
  </si>
  <si>
    <t>moon orbit</t>
  </si>
  <si>
    <t>F1</t>
  </si>
  <si>
    <t>jup1</t>
  </si>
  <si>
    <t>F2</t>
  </si>
  <si>
    <t>jup2</t>
  </si>
  <si>
    <t>A-mars1</t>
  </si>
  <si>
    <t>jup3</t>
  </si>
  <si>
    <t>H1</t>
  </si>
  <si>
    <t>jup4</t>
  </si>
  <si>
    <t>H2</t>
  </si>
  <si>
    <t>P-jup</t>
  </si>
  <si>
    <t>I1</t>
  </si>
  <si>
    <t>K1</t>
  </si>
  <si>
    <t>sun1</t>
  </si>
  <si>
    <t>K2</t>
  </si>
  <si>
    <t>ven1</t>
  </si>
  <si>
    <t>L1</t>
  </si>
  <si>
    <t>P-ven</t>
  </si>
  <si>
    <t>L2</t>
  </si>
  <si>
    <t>M1</t>
  </si>
  <si>
    <t>sat1</t>
  </si>
  <si>
    <t>M2</t>
  </si>
  <si>
    <t>sat2</t>
  </si>
  <si>
    <t>M3</t>
  </si>
  <si>
    <t>A-ven1</t>
  </si>
  <si>
    <t>N1</t>
  </si>
  <si>
    <t>sat3</t>
  </si>
  <si>
    <t>N2</t>
  </si>
  <si>
    <t>sat4</t>
  </si>
  <si>
    <t>N3</t>
  </si>
  <si>
    <t>P-sat</t>
  </si>
  <si>
    <t>O1</t>
  </si>
  <si>
    <t>P1</t>
  </si>
  <si>
    <t>P2</t>
  </si>
  <si>
    <t>Q1</t>
  </si>
  <si>
    <t>A-M1</t>
  </si>
  <si>
    <t>A-M2</t>
  </si>
  <si>
    <t>lun1</t>
  </si>
  <si>
    <t>lun2</t>
  </si>
  <si>
    <t>P-Metonic</t>
  </si>
  <si>
    <t>lun3</t>
  </si>
  <si>
    <t>lun4</t>
  </si>
  <si>
    <t>A-C1</t>
  </si>
  <si>
    <t>A-C2</t>
  </si>
  <si>
    <t>P-Callippic</t>
  </si>
  <si>
    <t>A-O</t>
  </si>
  <si>
    <t>P-Olympiad</t>
  </si>
  <si>
    <t>sun2</t>
  </si>
  <si>
    <t>sun3</t>
  </si>
  <si>
    <t>A-lo1</t>
  </si>
  <si>
    <t>A-lo2</t>
  </si>
  <si>
    <t>A-lo3</t>
  </si>
  <si>
    <t>P-lunarorbit</t>
  </si>
  <si>
    <t>A-S1</t>
  </si>
  <si>
    <t>A-S2</t>
  </si>
  <si>
    <t>P-Saros</t>
  </si>
  <si>
    <t>P-Exeligmos</t>
  </si>
  <si>
    <t>P-moonorbit</t>
  </si>
  <si>
    <t>A-E1</t>
  </si>
  <si>
    <t>P-truesun</t>
  </si>
  <si>
    <t>A-E2</t>
  </si>
  <si>
    <t>A-mo1</t>
  </si>
  <si>
    <t>A-mo2</t>
  </si>
  <si>
    <t>A-mo3</t>
  </si>
  <si>
    <t>A-mo4</t>
  </si>
  <si>
    <t>A-mo5</t>
  </si>
  <si>
    <t>A-mo6</t>
  </si>
  <si>
    <t>A-sun</t>
  </si>
  <si>
    <t>Email</t>
  </si>
  <si>
    <t>V1.0</t>
  </si>
  <si>
    <t>(ClockWise or CounterClockWise)</t>
  </si>
  <si>
    <t>I'm solely responsible for the input and express no warranty.  Use at your own risk.</t>
  </si>
  <si>
    <t>All Rights Reserved:  © Astronomy Morsels.</t>
  </si>
  <si>
    <t>Nonetheless, this spreadsheet has been carefully reviewed, and calculation results have been compared with other applications.</t>
  </si>
  <si>
    <t>The Antikythera Mechanism (also known as the Antikythera Device), dated to the late 2nd century/early 1st century BCE (roughly 205-60 BCE) is understood as the world's first analog computer, created to accurately calculate the position of the sun, moon, and planets. It was found in 1901 off the Greek island of Antikythera, giving it its name. This spreadsheet contains a model of the Antikythera gear train.</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</si>
  <si>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</si>
  <si>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11th May, 2019.</t>
    </r>
  </si>
  <si>
    <t># days</t>
  </si>
  <si>
    <t>Inputs</t>
  </si>
  <si>
    <t>ClockWise</t>
  </si>
  <si>
    <t>CounterClockWise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</si>
</sst>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5">
    <font>
      <sz val="12"/>
      <color theme="1"/>
      <name val="Calibri"/>
      <family val="2"/>
      <scheme val="minor"/>
    </font>
    <font>
      <sz val="10"/>
      <color theme="1"/>
      <name val="Verdana"/>
      <family val="2"/>
    </font>
    <font>
      <sz val="10"/>
      <color rgb="FF000000"/>
      <name val="Tahoma"/>
      <family val="2"/>
    </font>
    <font>
      <u/>
      <sz val="12"/>
      <color theme="10"/>
      <name val="Calibri"/>
      <family val="2"/>
      <scheme val="minor"/>
    </font>
    <font>
      <sz val="9"/>
      <color theme="1"/>
      <name val="Verdana"/>
      <family val="2"/>
    </font>
    <font>
      <sz val="10"/>
      <color rgb="FF000000"/>
      <name val="Tahoma"/>
      <family val="34"/>
    </font>
    <font>
      <sz val="4"/>
      <color rgb="FF000000"/>
      <name val="Tahoma"/>
      <family val="34"/>
    </font>
    <font>
      <b/>
      <sz val="10"/>
      <color rgb="FF000000"/>
      <name val="Tahoma"/>
      <family val="2"/>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11"/>
      <color theme="1"/>
      <name val="Calibri"/>
      <family val="2"/>
      <scheme val="minor"/>
    </font>
    <font>
      <i/>
      <sz val="14"/>
      <color theme="0"/>
      <name val="Calibri"/>
      <family val="2"/>
    </font>
    <font>
      <sz val="12"/>
      <color theme="1"/>
      <name val="Calibri"/>
      <family val="2"/>
    </font>
    <font>
      <b/>
      <sz val="12"/>
      <color rgb="FFFF0000"/>
      <name val="Calibri"/>
      <family val="2"/>
    </font>
    <font>
      <b/>
      <sz val="12"/>
      <color theme="1"/>
      <name val="Calibri"/>
      <family val="2"/>
    </font>
    <font>
      <b/>
      <sz val="12"/>
      <color theme="0"/>
      <name val="Calibri"/>
      <family val="2"/>
    </font>
    <font>
      <sz val="12"/>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FC000"/>
        <bgColor indexed="64"/>
      </patternFill>
    </fill>
    <fill>
      <patternFill patternType="solid">
        <fgColor theme="1"/>
        <bgColor indexed="64"/>
      </patternFill>
    </fill>
  </fills>
  <borders count="19">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style="thin">
        <color rgb="FF000000"/>
      </right>
      <top/>
      <bottom style="thin">
        <color indexed="64"/>
      </bottom>
      <diagonal/>
    </border>
    <border>
      <left/>
      <right style="thin">
        <color rgb="FF000000"/>
      </right>
      <top style="thin">
        <color indexed="64"/>
      </top>
      <bottom/>
      <diagonal/>
    </border>
    <border>
      <left/>
      <right style="thin">
        <color rgb="FF000000"/>
      </right>
      <top/>
      <bottom/>
      <diagonal/>
    </border>
    <border>
      <left style="thin">
        <color indexed="64"/>
      </left>
      <right style="thin">
        <color indexed="64"/>
      </right>
      <top/>
      <bottom/>
      <diagonal/>
    </border>
  </borders>
  <cellStyleXfs count="7">
    <xf numFmtId="0" fontId="0" fillId="0" borderId="0"/>
    <xf numFmtId="0" fontId="3" fillId="0" borderId="0" applyNumberFormat="0" applyFill="0" applyBorder="0" applyAlignment="0" applyProtection="0"/>
    <xf numFmtId="0" fontId="8" fillId="0" borderId="0"/>
    <xf numFmtId="0" fontId="9" fillId="0" borderId="0" applyNumberFormat="0" applyFill="0" applyBorder="0" applyAlignment="0" applyProtection="0">
      <alignment vertical="top"/>
      <protection locked="0"/>
    </xf>
    <xf numFmtId="0" fontId="10" fillId="0" borderId="0"/>
    <xf numFmtId="0" fontId="11" fillId="0" borderId="0" applyNumberFormat="0" applyFill="0" applyBorder="0" applyAlignment="0" applyProtection="0"/>
    <xf numFmtId="0" fontId="12" fillId="0" borderId="0"/>
  </cellStyleXfs>
  <cellXfs count="68">
    <xf numFmtId="0" fontId="0" fillId="0" borderId="0" xfId="0"/>
    <xf numFmtId="0" fontId="1" fillId="0" borderId="0" xfId="0" applyFont="1"/>
    <xf numFmtId="0" fontId="4" fillId="0" borderId="0" xfId="0" applyFont="1"/>
    <xf numFmtId="0" fontId="15" fillId="0" borderId="0" xfId="0" applyFont="1"/>
    <xf numFmtId="0" fontId="14" fillId="0" borderId="0" xfId="0" applyFont="1" applyAlignment="1">
      <alignment horizontal="left"/>
    </xf>
    <xf numFmtId="0" fontId="14" fillId="0" borderId="0" xfId="0" applyFont="1" applyAlignment="1">
      <alignment horizontal="center"/>
    </xf>
    <xf numFmtId="0" fontId="14" fillId="0" borderId="0" xfId="0" applyFont="1"/>
    <xf numFmtId="0" fontId="14" fillId="0" borderId="0" xfId="0" applyFont="1" applyAlignment="1">
      <alignment horizontal="right"/>
    </xf>
    <xf numFmtId="0" fontId="16" fillId="0" borderId="0" xfId="0" applyFont="1" applyAlignment="1">
      <alignment horizontal="center" vertical="center" wrapText="1"/>
    </xf>
    <xf numFmtId="0" fontId="16" fillId="0" borderId="0" xfId="0" applyFont="1"/>
    <xf numFmtId="0" fontId="16" fillId="0" borderId="0" xfId="0" applyFont="1" applyAlignment="1">
      <alignment horizontal="left"/>
    </xf>
    <xf numFmtId="164" fontId="16" fillId="6" borderId="13" xfId="0" applyNumberFormat="1" applyFont="1" applyFill="1" applyBorder="1" applyAlignment="1" applyProtection="1">
      <alignment horizontal="center"/>
      <protection locked="0"/>
    </xf>
    <xf numFmtId="0" fontId="17" fillId="5" borderId="0" xfId="0" applyFont="1" applyFill="1" applyAlignment="1">
      <alignment horizontal="center"/>
    </xf>
    <xf numFmtId="0" fontId="16" fillId="4" borderId="11" xfId="0" applyFont="1" applyFill="1" applyBorder="1" applyAlignment="1">
      <alignment horizontal="left"/>
    </xf>
    <xf numFmtId="0" fontId="16" fillId="4" borderId="14" xfId="0" applyFont="1" applyFill="1" applyBorder="1" applyAlignment="1">
      <alignment horizontal="center"/>
    </xf>
    <xf numFmtId="0" fontId="16" fillId="4" borderId="14" xfId="0" applyFont="1" applyFill="1" applyBorder="1" applyAlignment="1">
      <alignment horizontal="right"/>
    </xf>
    <xf numFmtId="0" fontId="16" fillId="4" borderId="12" xfId="0" applyFont="1" applyFill="1" applyBorder="1" applyAlignment="1">
      <alignment horizontal="right"/>
    </xf>
    <xf numFmtId="0" fontId="16" fillId="4" borderId="13" xfId="0" applyFont="1" applyFill="1" applyBorder="1" applyAlignment="1">
      <alignment horizontal="right"/>
    </xf>
    <xf numFmtId="0" fontId="16" fillId="4" borderId="13" xfId="0" applyFont="1" applyFill="1" applyBorder="1" applyAlignment="1">
      <alignment horizontal="center"/>
    </xf>
    <xf numFmtId="0" fontId="16" fillId="4" borderId="13" xfId="0" applyFont="1" applyFill="1" applyBorder="1" applyAlignment="1">
      <alignment horizontal="left"/>
    </xf>
    <xf numFmtId="0" fontId="14" fillId="0" borderId="13" xfId="0" applyFont="1" applyBorder="1" applyProtection="1">
      <protection locked="0"/>
    </xf>
    <xf numFmtId="0" fontId="14" fillId="2" borderId="13" xfId="0" applyFont="1" applyFill="1" applyBorder="1" applyAlignment="1" applyProtection="1">
      <alignment horizontal="center"/>
      <protection locked="0"/>
    </xf>
    <xf numFmtId="0" fontId="14" fillId="0" borderId="13" xfId="0" applyFont="1" applyBorder="1" applyAlignment="1">
      <alignment horizontal="center"/>
    </xf>
    <xf numFmtId="164" fontId="14" fillId="2" borderId="13" xfId="0" applyNumberFormat="1" applyFont="1" applyFill="1" applyBorder="1" applyAlignment="1" applyProtection="1">
      <alignment horizontal="center"/>
      <protection locked="0"/>
    </xf>
    <xf numFmtId="0" fontId="14" fillId="3" borderId="13" xfId="0" applyFont="1" applyFill="1" applyBorder="1" applyAlignment="1">
      <alignment horizontal="center"/>
    </xf>
    <xf numFmtId="0" fontId="14" fillId="0" borderId="13" xfId="0" applyFont="1" applyBorder="1" applyAlignment="1">
      <alignment horizontal="right"/>
    </xf>
    <xf numFmtId="164" fontId="14" fillId="0" borderId="13" xfId="0" applyNumberFormat="1" applyFont="1" applyBorder="1" applyAlignment="1">
      <alignment horizontal="right"/>
    </xf>
    <xf numFmtId="164" fontId="14" fillId="0" borderId="13" xfId="0" applyNumberFormat="1" applyFont="1" applyBorder="1" applyAlignment="1">
      <alignment horizontal="center"/>
    </xf>
    <xf numFmtId="165" fontId="14" fillId="0" borderId="13" xfId="0" applyNumberFormat="1" applyFont="1" applyBorder="1" applyAlignment="1">
      <alignment horizontal="right"/>
    </xf>
    <xf numFmtId="0" fontId="14" fillId="2" borderId="13" xfId="0" applyFont="1" applyFill="1" applyBorder="1" applyAlignment="1" applyProtection="1">
      <alignment horizontal="right"/>
      <protection locked="0"/>
    </xf>
    <xf numFmtId="0" fontId="14" fillId="2" borderId="13" xfId="0" applyFont="1" applyFill="1" applyBorder="1" applyProtection="1">
      <protection locked="0"/>
    </xf>
    <xf numFmtId="164" fontId="14" fillId="2" borderId="13" xfId="0" applyNumberFormat="1" applyFont="1" applyFill="1" applyBorder="1" applyProtection="1">
      <protection locked="0"/>
    </xf>
    <xf numFmtId="164" fontId="14" fillId="0" borderId="13" xfId="0" applyNumberFormat="1" applyFont="1" applyBorder="1"/>
    <xf numFmtId="49" fontId="14" fillId="2" borderId="13" xfId="0" applyNumberFormat="1" applyFont="1" applyFill="1" applyBorder="1" applyAlignment="1" applyProtection="1">
      <alignment horizontal="center"/>
      <protection locked="0"/>
    </xf>
    <xf numFmtId="0" fontId="18" fillId="0" borderId="0" xfId="0" applyFont="1" applyAlignment="1">
      <alignment horizontal="center"/>
    </xf>
    <xf numFmtId="0" fontId="19" fillId="7" borderId="1" xfId="0" applyFont="1" applyFill="1" applyBorder="1" applyAlignment="1">
      <alignment horizontal="left"/>
    </xf>
    <xf numFmtId="0" fontId="19" fillId="7" borderId="3" xfId="0" applyFont="1" applyFill="1" applyBorder="1" applyAlignment="1">
      <alignment horizontal="center"/>
    </xf>
    <xf numFmtId="0" fontId="19" fillId="7" borderId="3" xfId="0" applyFont="1" applyFill="1" applyBorder="1"/>
    <xf numFmtId="0" fontId="21" fillId="7" borderId="2" xfId="1" applyFont="1" applyFill="1" applyBorder="1" applyAlignment="1">
      <alignment horizontal="center"/>
    </xf>
    <xf numFmtId="0" fontId="22" fillId="7" borderId="5" xfId="1" applyFont="1" applyFill="1" applyBorder="1" applyAlignment="1">
      <alignment horizontal="left"/>
    </xf>
    <xf numFmtId="0" fontId="19" fillId="7" borderId="0" xfId="0" applyFont="1" applyFill="1" applyAlignment="1">
      <alignment horizontal="center"/>
    </xf>
    <xf numFmtId="0" fontId="19" fillId="7" borderId="0" xfId="0" applyFont="1" applyFill="1"/>
    <xf numFmtId="0" fontId="19" fillId="7" borderId="6" xfId="0" applyFont="1" applyFill="1" applyBorder="1" applyAlignment="1">
      <alignment horizontal="center"/>
    </xf>
    <xf numFmtId="0" fontId="19" fillId="7" borderId="7" xfId="1" applyFont="1" applyFill="1" applyBorder="1" applyAlignment="1">
      <alignment horizontal="left"/>
    </xf>
    <xf numFmtId="0" fontId="19" fillId="7" borderId="8" xfId="1" applyFont="1" applyFill="1" applyBorder="1" applyAlignment="1">
      <alignment horizontal="left"/>
    </xf>
    <xf numFmtId="0" fontId="19" fillId="7" borderId="8" xfId="0" applyFont="1" applyFill="1" applyBorder="1"/>
    <xf numFmtId="0" fontId="20" fillId="7" borderId="9" xfId="0" applyFont="1" applyFill="1" applyBorder="1" applyAlignment="1">
      <alignment horizontal="center"/>
    </xf>
    <xf numFmtId="0" fontId="16" fillId="6" borderId="0" xfId="0" applyFont="1" applyFill="1" applyAlignment="1">
      <alignment horizontal="center"/>
    </xf>
    <xf numFmtId="0" fontId="16" fillId="0" borderId="0" xfId="0" applyFont="1" applyAlignment="1">
      <alignment horizontal="center"/>
    </xf>
    <xf numFmtId="0" fontId="14" fillId="0" borderId="4" xfId="0" applyFont="1" applyBorder="1" applyAlignment="1">
      <alignment horizontal="center"/>
    </xf>
    <xf numFmtId="0" fontId="14" fillId="0" borderId="18" xfId="0" applyFont="1" applyBorder="1" applyAlignment="1">
      <alignment horizontal="center"/>
    </xf>
    <xf numFmtId="0" fontId="14" fillId="0" borderId="10" xfId="0" applyFont="1" applyBorder="1" applyAlignment="1">
      <alignment horizontal="center"/>
    </xf>
    <xf numFmtId="164" fontId="16" fillId="6" borderId="13" xfId="0" applyNumberFormat="1" applyFont="1" applyFill="1" applyBorder="1" applyAlignment="1">
      <alignment horizontal="center"/>
    </xf>
    <xf numFmtId="0" fontId="14" fillId="0" borderId="0" xfId="0" applyFont="1" applyAlignment="1" applyProtection="1">
      <alignment horizontal="left"/>
      <protection locked="0"/>
    </xf>
    <xf numFmtId="0" fontId="13" fillId="7" borderId="0" xfId="0" applyFont="1" applyFill="1" applyAlignment="1">
      <alignment horizontal="center" vertical="center" wrapText="1"/>
    </xf>
    <xf numFmtId="0" fontId="23" fillId="7" borderId="1" xfId="1" applyFont="1" applyFill="1" applyBorder="1" applyAlignment="1">
      <alignment horizontal="center"/>
    </xf>
    <xf numFmtId="0" fontId="23" fillId="7" borderId="3" xfId="1" applyFont="1" applyFill="1" applyBorder="1" applyAlignment="1">
      <alignment horizontal="center"/>
    </xf>
    <xf numFmtId="0" fontId="23" fillId="7" borderId="16" xfId="1" applyFont="1" applyFill="1" applyBorder="1" applyAlignment="1">
      <alignment horizontal="center"/>
    </xf>
    <xf numFmtId="0" fontId="24" fillId="7" borderId="5" xfId="0" applyFont="1" applyFill="1" applyBorder="1" applyAlignment="1">
      <alignment horizontal="center"/>
    </xf>
    <xf numFmtId="0" fontId="24" fillId="7" borderId="0" xfId="0" applyFont="1" applyFill="1" applyAlignment="1">
      <alignment horizontal="center"/>
    </xf>
    <xf numFmtId="0" fontId="24" fillId="7" borderId="17" xfId="0" applyFont="1" applyFill="1" applyBorder="1" applyAlignment="1">
      <alignment horizontal="center"/>
    </xf>
    <xf numFmtId="0" fontId="24" fillId="7" borderId="7" xfId="0" applyFont="1" applyFill="1" applyBorder="1" applyAlignment="1">
      <alignment horizontal="center"/>
    </xf>
    <xf numFmtId="0" fontId="24" fillId="7" borderId="8" xfId="0" applyFont="1" applyFill="1" applyBorder="1" applyAlignment="1">
      <alignment horizontal="center"/>
    </xf>
    <xf numFmtId="0" fontId="24" fillId="7" borderId="15" xfId="0" applyFont="1" applyFill="1" applyBorder="1" applyAlignment="1">
      <alignment horizontal="center"/>
    </xf>
    <xf numFmtId="0" fontId="16" fillId="0" borderId="0" xfId="0" applyFont="1" applyAlignment="1">
      <alignment horizontal="center" vertical="center" wrapText="1"/>
    </xf>
    <xf numFmtId="0" fontId="17" fillId="5" borderId="0" xfId="0" applyFont="1" applyFill="1" applyAlignment="1">
      <alignment horizontal="center"/>
    </xf>
    <xf numFmtId="0" fontId="17" fillId="5" borderId="8" xfId="0" applyFont="1" applyFill="1" applyBorder="1" applyAlignment="1">
      <alignment horizontal="center"/>
    </xf>
    <xf numFmtId="0" fontId="0" fillId="7" borderId="0" xfId="0" applyFill="1"/>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4">
    <dxf>
      <fill>
        <patternFill>
          <bgColor theme="0"/>
        </patternFill>
      </fill>
    </dxf>
    <dxf>
      <fill>
        <patternFill>
          <bgColor theme="0"/>
        </patternFill>
      </fill>
    </dxf>
    <dxf>
      <fill>
        <patternFill>
          <bgColor rgb="FFFFC7CE"/>
        </patternFill>
      </fill>
    </dxf>
    <dxf>
      <fill>
        <patternFill>
          <bgColor rgb="FFFFC7CE"/>
        </patternFill>
      </fill>
    </dxf>
  </dxfs>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tiff"/><Relationship Id="rId1" Type="http://schemas.openxmlformats.org/officeDocument/2006/relationships/image" Target="../media/image3.png"/><Relationship Id="rId5" Type="http://schemas.openxmlformats.org/officeDocument/2006/relationships/image" Target="../media/image7.jp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533400</xdr:colOff>
      <xdr:row>48</xdr:row>
      <xdr:rowOff>114300</xdr:rowOff>
    </xdr:from>
    <xdr:to>
      <xdr:col>9</xdr:col>
      <xdr:colOff>152400</xdr:colOff>
      <xdr:row>58</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15115932-8C4C-D11F-C4D3-E2CF933CDAAF}"/>
            </a:ext>
          </a:extLst>
        </xdr:cNvPr>
        <xdr:cNvPicPr>
          <a:picLocks noChangeAspect="1"/>
        </xdr:cNvPicPr>
      </xdr:nvPicPr>
      <xdr:blipFill>
        <a:blip xmlns:r="http://schemas.openxmlformats.org/officeDocument/2006/relationships" r:embed="rId2"/>
        <a:stretch>
          <a:fillRect/>
        </a:stretch>
      </xdr:blipFill>
      <xdr:spPr>
        <a:xfrm>
          <a:off x="2184400" y="9969500"/>
          <a:ext cx="5397500" cy="1943100"/>
        </a:xfrm>
        <a:prstGeom prst="rect">
          <a:avLst/>
        </a:prstGeom>
      </xdr:spPr>
    </xdr:pic>
    <xdr:clientData/>
  </xdr:twoCellAnchor>
  <xdr:twoCellAnchor editAs="oneCell">
    <xdr:from>
      <xdr:col>1</xdr:col>
      <xdr:colOff>482140</xdr:colOff>
      <xdr:row>18</xdr:row>
      <xdr:rowOff>0</xdr:rowOff>
    </xdr:from>
    <xdr:to>
      <xdr:col>10</xdr:col>
      <xdr:colOff>376817</xdr:colOff>
      <xdr:row>40</xdr:row>
      <xdr:rowOff>88900</xdr:rowOff>
    </xdr:to>
    <xdr:pic>
      <xdr:nvPicPr>
        <xdr:cNvPr id="4" name="Picture 3" descr="Exploded view of the Antikythera mechanism shows internal gears color-coded by the celestial bodies they were used to track.">
          <a:extLst>
            <a:ext uri="{FF2B5EF4-FFF2-40B4-BE49-F238E27FC236}">
              <a16:creationId xmlns:a16="http://schemas.microsoft.com/office/drawing/2014/main" id="{A0A91D35-D984-5D49-7210-5D3A3B207B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7640" y="3759200"/>
          <a:ext cx="7324177" cy="455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774700</xdr:colOff>
      <xdr:row>79</xdr:row>
      <xdr:rowOff>63500</xdr:rowOff>
    </xdr:from>
    <xdr:to>
      <xdr:col>12</xdr:col>
      <xdr:colOff>787400</xdr:colOff>
      <xdr:row>121</xdr:row>
      <xdr:rowOff>184365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700" y="15506700"/>
          <a:ext cx="9918700" cy="8655265"/>
        </a:xfrm>
        <a:prstGeom prst="rect">
          <a:avLst/>
        </a:prstGeom>
      </xdr:spPr>
    </xdr:pic>
    <xdr:clientData/>
  </xdr:twoCellAnchor>
  <xdr:twoCellAnchor editAs="oneCell">
    <xdr:from>
      <xdr:col>14</xdr:col>
      <xdr:colOff>732549</xdr:colOff>
      <xdr:row>79</xdr:row>
      <xdr:rowOff>80251</xdr:rowOff>
    </xdr:from>
    <xdr:to>
      <xdr:col>21</xdr:col>
      <xdr:colOff>256640</xdr:colOff>
      <xdr:row>133</xdr:row>
      <xdr:rowOff>66140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2289549" y="15523451"/>
          <a:ext cx="5302591" cy="10958689"/>
        </a:xfrm>
        <a:prstGeom prst="rect">
          <a:avLst/>
        </a:prstGeom>
      </xdr:spPr>
    </xdr:pic>
    <xdr:clientData/>
  </xdr:twoCellAnchor>
  <xdr:twoCellAnchor editAs="oneCell">
    <xdr:from>
      <xdr:col>1</xdr:col>
      <xdr:colOff>0</xdr:colOff>
      <xdr:row>49</xdr:row>
      <xdr:rowOff>25400</xdr:rowOff>
    </xdr:from>
    <xdr:to>
      <xdr:col>13</xdr:col>
      <xdr:colOff>183115</xdr:colOff>
      <xdr:row>77</xdr:row>
      <xdr:rowOff>149578</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5500" y="9372600"/>
          <a:ext cx="10089115" cy="5813778"/>
        </a:xfrm>
        <a:prstGeom prst="rect">
          <a:avLst/>
        </a:prstGeom>
      </xdr:spPr>
    </xdr:pic>
    <xdr:clientData/>
  </xdr:twoCellAnchor>
  <xdr:twoCellAnchor editAs="oneCell">
    <xdr:from>
      <xdr:col>0</xdr:col>
      <xdr:colOff>812800</xdr:colOff>
      <xdr:row>27</xdr:row>
      <xdr:rowOff>165100</xdr:rowOff>
    </xdr:from>
    <xdr:to>
      <xdr:col>15</xdr:col>
      <xdr:colOff>622300</xdr:colOff>
      <xdr:row>47</xdr:row>
      <xdr:rowOff>77289</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2800" y="5245100"/>
          <a:ext cx="12192000" cy="3976189"/>
        </a:xfrm>
        <a:prstGeom prst="rect">
          <a:avLst/>
        </a:prstGeom>
      </xdr:spPr>
    </xdr:pic>
    <xdr:clientData/>
  </xdr:twoCellAnchor>
  <xdr:twoCellAnchor editAs="oneCell">
    <xdr:from>
      <xdr:col>3</xdr:col>
      <xdr:colOff>520700</xdr:colOff>
      <xdr:row>0</xdr:row>
      <xdr:rowOff>190500</xdr:rowOff>
    </xdr:from>
    <xdr:to>
      <xdr:col>12</xdr:col>
      <xdr:colOff>584200</xdr:colOff>
      <xdr:row>25</xdr:row>
      <xdr:rowOff>165100</xdr:rowOff>
    </xdr:to>
    <xdr:pic>
      <xdr:nvPicPr>
        <xdr:cNvPr id="7" name="Picture 6">
          <a:extLst>
            <a:ext uri="{FF2B5EF4-FFF2-40B4-BE49-F238E27FC236}">
              <a16:creationId xmlns:a16="http://schemas.microsoft.com/office/drawing/2014/main" id="{1CBF756B-F4F1-E7B0-03BC-EA427534ED9D}"/>
            </a:ext>
          </a:extLst>
        </xdr:cNvPr>
        <xdr:cNvPicPr>
          <a:picLocks noChangeAspect="1"/>
        </xdr:cNvPicPr>
      </xdr:nvPicPr>
      <xdr:blipFill>
        <a:blip xmlns:r="http://schemas.openxmlformats.org/officeDocument/2006/relationships" r:embed="rId5"/>
        <a:stretch>
          <a:fillRect/>
        </a:stretch>
      </xdr:blipFill>
      <xdr:spPr>
        <a:xfrm>
          <a:off x="2997200" y="190500"/>
          <a:ext cx="7493000" cy="50546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50C1-79CE-AD4E-B7B8-4D9D1516C158}">
  <dimension ref="B2:K47"/>
  <sheetViews>
    <sheetView showGridLines="0" tabSelected="1" workbookViewId="0">
      <selection activeCell="B15" sqref="A1:XFD1048576"/>
    </sheetView>
  </sheetViews>
  <sheetFormatPr baseColWidth="10" defaultRowHeight="16"/>
  <cols>
    <col min="1" max="16384" width="10.83203125" style="67"/>
  </cols>
  <sheetData>
    <row r="2" spans="2:11" ht="15" customHeight="1"/>
    <row r="3" spans="2:11" ht="16" customHeight="1">
      <c r="B3" s="54" t="s">
        <v>144</v>
      </c>
      <c r="C3" s="54"/>
      <c r="D3" s="54"/>
      <c r="E3" s="54"/>
      <c r="F3" s="54"/>
      <c r="G3" s="54"/>
      <c r="H3" s="54"/>
      <c r="I3" s="54"/>
      <c r="J3" s="54"/>
      <c r="K3" s="54"/>
    </row>
    <row r="4" spans="2:11" ht="16" customHeight="1">
      <c r="B4" s="54"/>
      <c r="C4" s="54"/>
      <c r="D4" s="54"/>
      <c r="E4" s="54"/>
      <c r="F4" s="54"/>
      <c r="G4" s="54"/>
      <c r="H4" s="54"/>
      <c r="I4" s="54"/>
      <c r="J4" s="54"/>
      <c r="K4" s="54"/>
    </row>
    <row r="5" spans="2:11" ht="16" customHeight="1">
      <c r="B5" s="54"/>
      <c r="C5" s="54"/>
      <c r="D5" s="54"/>
      <c r="E5" s="54"/>
      <c r="F5" s="54"/>
      <c r="G5" s="54"/>
      <c r="H5" s="54"/>
      <c r="I5" s="54"/>
      <c r="J5" s="54"/>
      <c r="K5" s="54"/>
    </row>
    <row r="6" spans="2:11" ht="16" customHeight="1">
      <c r="B6" s="54"/>
      <c r="C6" s="54"/>
      <c r="D6" s="54"/>
      <c r="E6" s="54"/>
      <c r="F6" s="54"/>
      <c r="G6" s="54"/>
      <c r="H6" s="54"/>
      <c r="I6" s="54"/>
      <c r="J6" s="54"/>
      <c r="K6" s="54"/>
    </row>
    <row r="7" spans="2:11" ht="16" customHeight="1">
      <c r="B7" s="54"/>
      <c r="C7" s="54"/>
      <c r="D7" s="54"/>
      <c r="E7" s="54"/>
      <c r="F7" s="54"/>
      <c r="G7" s="54"/>
      <c r="H7" s="54"/>
      <c r="I7" s="54"/>
      <c r="J7" s="54"/>
      <c r="K7" s="54"/>
    </row>
    <row r="8" spans="2:11" ht="16" customHeight="1">
      <c r="B8" s="54"/>
      <c r="C8" s="54"/>
      <c r="D8" s="54"/>
      <c r="E8" s="54"/>
      <c r="F8" s="54"/>
      <c r="G8" s="54"/>
      <c r="H8" s="54"/>
      <c r="I8" s="54"/>
      <c r="J8" s="54"/>
      <c r="K8" s="54"/>
    </row>
    <row r="9" spans="2:11" ht="16" customHeight="1">
      <c r="B9" s="54"/>
      <c r="C9" s="54"/>
      <c r="D9" s="54"/>
      <c r="E9" s="54"/>
      <c r="F9" s="54"/>
      <c r="G9" s="54"/>
      <c r="H9" s="54"/>
      <c r="I9" s="54"/>
      <c r="J9" s="54"/>
      <c r="K9" s="54"/>
    </row>
    <row r="13" spans="2:11" ht="19">
      <c r="D13" s="35" t="s">
        <v>145</v>
      </c>
      <c r="E13" s="36"/>
      <c r="F13" s="37"/>
      <c r="G13" s="37"/>
      <c r="H13" s="37"/>
      <c r="I13" s="38" t="s">
        <v>138</v>
      </c>
    </row>
    <row r="14" spans="2:11" ht="19">
      <c r="D14" s="39"/>
      <c r="E14" s="40"/>
      <c r="F14" s="41"/>
      <c r="G14" s="41"/>
      <c r="H14" s="41"/>
      <c r="I14" s="42"/>
    </row>
    <row r="15" spans="2:11" ht="19">
      <c r="D15" s="43" t="s">
        <v>146</v>
      </c>
      <c r="E15" s="44"/>
      <c r="F15" s="45"/>
      <c r="G15" s="45"/>
      <c r="H15" s="45"/>
      <c r="I15" s="46" t="s">
        <v>139</v>
      </c>
    </row>
    <row r="45" spans="2:11">
      <c r="B45" s="55" t="s">
        <v>142</v>
      </c>
      <c r="C45" s="56"/>
      <c r="D45" s="56"/>
      <c r="E45" s="56"/>
      <c r="F45" s="56"/>
      <c r="G45" s="56"/>
      <c r="H45" s="56"/>
      <c r="I45" s="56"/>
      <c r="J45" s="56"/>
      <c r="K45" s="57"/>
    </row>
    <row r="46" spans="2:11">
      <c r="B46" s="58" t="s">
        <v>141</v>
      </c>
      <c r="C46" s="59"/>
      <c r="D46" s="59"/>
      <c r="E46" s="59"/>
      <c r="F46" s="59"/>
      <c r="G46" s="59"/>
      <c r="H46" s="59"/>
      <c r="I46" s="59"/>
      <c r="J46" s="59"/>
      <c r="K46" s="60"/>
    </row>
    <row r="47" spans="2:11">
      <c r="B47" s="61" t="s">
        <v>143</v>
      </c>
      <c r="C47" s="62"/>
      <c r="D47" s="62"/>
      <c r="E47" s="62"/>
      <c r="F47" s="62"/>
      <c r="G47" s="62"/>
      <c r="H47" s="62"/>
      <c r="I47" s="62"/>
      <c r="J47" s="62"/>
      <c r="K47" s="63"/>
    </row>
  </sheetData>
  <sheetProtection sheet="1" objects="1" scenarios="1"/>
  <mergeCells count="4">
    <mergeCell ref="B3:K9"/>
    <mergeCell ref="B45:K45"/>
    <mergeCell ref="B46:K46"/>
    <mergeCell ref="B47:K47"/>
  </mergeCells>
  <hyperlinks>
    <hyperlink ref="I13" r:id="rId1" xr:uid="{32EC9E53-9606-3446-B10F-D2C0BFE4EFB0}"/>
    <hyperlink ref="B45" r:id="rId2" display="http://www.astronomy-morsels.ch/" xr:uid="{3DC13D67-1FB8-1F44-BF38-87496C52A3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5DE5-F1AF-124A-8C23-FD640537FE79}">
  <sheetPr codeName="Sheet9"/>
  <dimension ref="A2:AL688"/>
  <sheetViews>
    <sheetView showGridLines="0" workbookViewId="0">
      <selection activeCell="E5" sqref="E5"/>
    </sheetView>
  </sheetViews>
  <sheetFormatPr baseColWidth="10" defaultRowHeight="16"/>
  <cols>
    <col min="1" max="1" width="10.83203125" style="1"/>
    <col min="2" max="2" width="15.83203125" style="6" customWidth="1"/>
    <col min="3" max="3" width="15.83203125" style="4" customWidth="1"/>
    <col min="4" max="4" width="15.83203125" style="5" customWidth="1"/>
    <col min="5" max="5" width="15.83203125" style="4" customWidth="1"/>
    <col min="6" max="6" width="15.83203125" style="5" customWidth="1"/>
    <col min="7" max="8" width="11" style="6" bestFit="1" customWidth="1"/>
    <col min="9" max="9" width="13" style="6" bestFit="1" customWidth="1"/>
    <col min="10" max="10" width="15.83203125" style="6" customWidth="1"/>
    <col min="11" max="11" width="10.83203125" style="5" customWidth="1"/>
    <col min="12" max="15" width="10.83203125" style="6" customWidth="1"/>
    <col min="16" max="16" width="10.83203125" style="6"/>
    <col min="17" max="17" width="15.83203125" style="5" customWidth="1"/>
    <col min="18" max="18" width="14.33203125" style="5" customWidth="1"/>
    <col min="19" max="19" width="10.83203125" style="6"/>
    <col min="20" max="20" width="11" style="6" bestFit="1" customWidth="1"/>
    <col min="21" max="21" width="11" style="7" bestFit="1" customWidth="1"/>
    <col min="22" max="22" width="10.83203125" style="6"/>
    <col min="23" max="23" width="15.83203125" style="6" customWidth="1"/>
    <col min="24" max="25" width="13" style="6" bestFit="1" customWidth="1"/>
    <col min="26" max="26" width="11" style="6" bestFit="1" customWidth="1"/>
    <col min="27" max="29" width="10.83203125" style="6"/>
    <col min="30" max="38" width="10.83203125" style="2"/>
  </cols>
  <sheetData>
    <row r="2" spans="2:34">
      <c r="B2" s="3"/>
      <c r="C2" s="9" t="s">
        <v>7</v>
      </c>
      <c r="R2" s="48" t="s">
        <v>4</v>
      </c>
    </row>
    <row r="3" spans="2:34">
      <c r="B3" s="3"/>
      <c r="C3" s="49" t="s">
        <v>8</v>
      </c>
      <c r="D3" s="5" t="s">
        <v>149</v>
      </c>
      <c r="R3" s="49" t="s">
        <v>5</v>
      </c>
    </row>
    <row r="4" spans="2:34">
      <c r="B4" s="3"/>
      <c r="C4" s="51">
        <v>117</v>
      </c>
      <c r="D4" s="5" t="s">
        <v>150</v>
      </c>
      <c r="R4" s="50" t="s">
        <v>1</v>
      </c>
    </row>
    <row r="5" spans="2:34">
      <c r="B5" s="3"/>
      <c r="R5" s="50" t="s">
        <v>0</v>
      </c>
    </row>
    <row r="6" spans="2:34">
      <c r="B6" s="3"/>
      <c r="R6" s="50" t="s">
        <v>6</v>
      </c>
    </row>
    <row r="7" spans="2:34">
      <c r="B7" s="3"/>
      <c r="R7" s="50" t="s">
        <v>2</v>
      </c>
    </row>
    <row r="8" spans="2:34">
      <c r="B8" s="3"/>
      <c r="R8" s="51" t="s">
        <v>3</v>
      </c>
    </row>
    <row r="9" spans="2:34">
      <c r="C9" s="47" t="s">
        <v>148</v>
      </c>
      <c r="Q9" s="64" t="s">
        <v>9</v>
      </c>
      <c r="R9" s="64"/>
      <c r="S9" s="64"/>
      <c r="T9" s="64"/>
      <c r="U9" s="64"/>
      <c r="W9" s="64" t="s">
        <v>10</v>
      </c>
      <c r="X9" s="64"/>
      <c r="Y9" s="64"/>
      <c r="Z9" s="64"/>
    </row>
    <row r="10" spans="2:34" ht="16" customHeight="1">
      <c r="B10" s="9" t="s">
        <v>147</v>
      </c>
      <c r="C10" s="52">
        <v>200</v>
      </c>
      <c r="D10" s="10"/>
      <c r="E10" s="53"/>
      <c r="Q10" s="64"/>
      <c r="R10" s="64"/>
      <c r="S10" s="64"/>
      <c r="T10" s="64"/>
      <c r="U10" s="64"/>
      <c r="W10" s="64"/>
      <c r="X10" s="64"/>
      <c r="Y10" s="64"/>
      <c r="Z10" s="64"/>
    </row>
    <row r="11" spans="2:34">
      <c r="B11" s="9" t="s">
        <v>35</v>
      </c>
      <c r="C11" s="11" t="s">
        <v>8</v>
      </c>
      <c r="D11" s="10" t="s">
        <v>140</v>
      </c>
      <c r="Q11" s="64"/>
      <c r="R11" s="64"/>
      <c r="S11" s="64"/>
      <c r="T11" s="64"/>
      <c r="U11" s="64"/>
      <c r="W11" s="64"/>
      <c r="X11" s="64"/>
      <c r="Y11" s="64"/>
      <c r="Z11" s="64"/>
    </row>
    <row r="12" spans="2:34">
      <c r="Q12" s="8"/>
      <c r="R12" s="8"/>
      <c r="S12" s="8"/>
      <c r="T12" s="8"/>
      <c r="U12" s="8"/>
      <c r="W12" s="8"/>
      <c r="X12" s="8"/>
      <c r="Y12" s="8"/>
      <c r="Z12" s="8"/>
    </row>
    <row r="13" spans="2:34">
      <c r="B13" s="65" t="s">
        <v>11</v>
      </c>
      <c r="C13" s="65"/>
      <c r="D13" s="65"/>
      <c r="E13" s="65"/>
      <c r="F13" s="65"/>
      <c r="G13" s="65"/>
      <c r="H13" s="65"/>
      <c r="I13" s="65"/>
      <c r="J13" s="65"/>
      <c r="K13" s="65"/>
      <c r="L13" s="65"/>
      <c r="M13" s="65"/>
      <c r="N13" s="12"/>
      <c r="O13" s="12"/>
      <c r="Q13" s="66" t="s">
        <v>12</v>
      </c>
      <c r="R13" s="66"/>
      <c r="S13" s="66"/>
      <c r="T13" s="66"/>
      <c r="U13" s="66"/>
      <c r="W13" s="65" t="s">
        <v>13</v>
      </c>
      <c r="X13" s="65"/>
      <c r="Y13" s="65"/>
      <c r="Z13" s="65"/>
      <c r="AD13" s="1"/>
      <c r="AE13" s="1"/>
      <c r="AF13" s="1"/>
      <c r="AG13" s="1"/>
      <c r="AH13" s="1"/>
    </row>
    <row r="14" spans="2:34">
      <c r="B14" s="13" t="s">
        <v>14</v>
      </c>
      <c r="C14" s="13" t="s">
        <v>15</v>
      </c>
      <c r="D14" s="14" t="s">
        <v>16</v>
      </c>
      <c r="E14" s="14" t="s">
        <v>17</v>
      </c>
      <c r="F14" s="14" t="s">
        <v>16</v>
      </c>
      <c r="G14" s="15" t="s">
        <v>18</v>
      </c>
      <c r="H14" s="15" t="s">
        <v>19</v>
      </c>
      <c r="I14" s="15" t="s">
        <v>20</v>
      </c>
      <c r="J14" s="15" t="s">
        <v>21</v>
      </c>
      <c r="K14" s="14" t="s">
        <v>36</v>
      </c>
      <c r="L14" s="15" t="s">
        <v>22</v>
      </c>
      <c r="M14" s="16" t="s">
        <v>23</v>
      </c>
      <c r="N14" s="17" t="s">
        <v>24</v>
      </c>
      <c r="O14" s="17" t="s">
        <v>25</v>
      </c>
      <c r="Q14" s="18" t="s">
        <v>15</v>
      </c>
      <c r="R14" s="18" t="s">
        <v>16</v>
      </c>
      <c r="S14" s="17" t="s">
        <v>18</v>
      </c>
      <c r="T14" s="17" t="s">
        <v>26</v>
      </c>
      <c r="U14" s="17" t="s">
        <v>20</v>
      </c>
      <c r="W14" s="19" t="s">
        <v>14</v>
      </c>
      <c r="X14" s="17" t="s">
        <v>27</v>
      </c>
      <c r="Y14" s="17" t="s">
        <v>28</v>
      </c>
      <c r="Z14" s="17" t="s">
        <v>25</v>
      </c>
      <c r="AD14" s="1"/>
      <c r="AE14" s="1"/>
      <c r="AF14" s="1"/>
      <c r="AG14" s="1"/>
      <c r="AH14" s="1"/>
    </row>
    <row r="15" spans="2:34">
      <c r="B15" s="20"/>
      <c r="C15" s="21" t="s">
        <v>5</v>
      </c>
      <c r="D15" s="22" t="str">
        <f t="shared" ref="D15:D78" si="0">IF(C15="","",VLOOKUP(C15,$Q$15:$R$514,2,FALSE))</f>
        <v>Converter</v>
      </c>
      <c r="E15" s="23">
        <f>C10</f>
        <v>200</v>
      </c>
      <c r="F15" s="24" t="str">
        <f t="shared" ref="F15:F78" si="1">IF(E15="","",IF(ISNUMBER(E15),"-",VLOOKUP(E15,$Q$15:$R$514,2,FALSE)))</f>
        <v>-</v>
      </c>
      <c r="G15" s="25" t="str">
        <f>IF(C15="","",IF(D15='Gear Train'!$R$3,"-",VLOOKUP(C15,$Q$15:$S$514,3,FALSE)))</f>
        <v>-</v>
      </c>
      <c r="H15" s="25" t="str">
        <f>IF(C15="","",IF(OR(D15='Gear Train'!$R$7,D15='Gear Train'!$R$3,D15='Gear Train'!$R$8),"-",VLOOKUP(C15,$Q$15:$T$514,4,FALSE)))</f>
        <v>-</v>
      </c>
      <c r="I15" s="26">
        <f>IF(C15="","",IF(OR(D15='Gear Train'!$R$6,D15='Gear Train'!$R$7,D15='Gear Train'!$R$8,F15='Gear Train'!$R$7),VLOOKUP(E15,$C$15:$M$514,7,FALSE),IF(D15='Gear Train'!$R$3,VLOOKUP(C15,$Q$15:$U$514,5,FALSE),VLOOKUP(E15,$C$15:$M$514,7,FALSE)*M15)))</f>
        <v>78.618834080717491</v>
      </c>
      <c r="J15" s="26">
        <f>IF(C15="","",IF(OR(D15='Gear Train'!$R$6,D15='Gear Train'!$R$7,D15='Gear Train'!$R$8,F15='Gear Train'!$R$7),VLOOKUP(E15,$C$15:$M$514,8,FALSE),IF(D15='Gear Train'!$R$3,E15/I15,VLOOKUP(E15,$C$15:$M$514,8,FALSE)/M15)))</f>
        <v>2.5439196897102438</v>
      </c>
      <c r="K15" s="27" t="str">
        <f>IF(C15="","",IF(E15=$C$10,$C$11,IF(OR(D15='Gear Train'!$R$4,D15='Gear Train'!$R$5),IF(OR(F15='Gear Train'!$R$4,F15='Gear Train'!$R$5,F15='Gear Train'!$R$6),IF(VLOOKUP(E15,$C$15:$M$514,9,FALSE)='Gear Train'!$C$3,'Gear Train'!$C$4,'Gear Train'!$C$3),VLOOKUP(E15,$C$15:$M$514,9,FALSE)),VLOOKUP(E15,$C$15:$M$514,9,FALSE))))</f>
        <v>CW</v>
      </c>
      <c r="L15" s="26" t="str">
        <f>IF(C15="","",IF(G15="-","-",IF(K15='Gear Train'!$C$3,MOD(G15+J15*360,360),MOD(G15-J15*360,360))))</f>
        <v>-</v>
      </c>
      <c r="M15" s="26" t="str">
        <f>IF(C15="","",IF(OR(D15='Gear Train'!$R$6,D15='Gear Train'!$R$7,D15='Gear Train'!$R$8,F15='Gear Train'!$R$7),VLOOKUP(E15,$C$15:$M$514,10,FALSE),IF(D15='Gear Train'!$R$3,"-",IF(F15='Gear Train'!$R$3,1,H15/VLOOKUP(E15,$Q$15:$T$514,4,FALSE)))))</f>
        <v>-</v>
      </c>
      <c r="N15" s="26" t="str">
        <f t="shared" ref="N15:N78" si="2">IF(B15="","",VLOOKUP(B15,$W$15:$X$114,2,FALSE))</f>
        <v/>
      </c>
      <c r="O15" s="28" t="str">
        <f>IF(N15="","",1-I15/N15)</f>
        <v/>
      </c>
      <c r="Q15" s="21" t="s">
        <v>5</v>
      </c>
      <c r="R15" s="21" t="s">
        <v>5</v>
      </c>
      <c r="S15" s="29"/>
      <c r="T15" s="29"/>
      <c r="U15" s="29">
        <f>365.25/M17</f>
        <v>78.618834080717491</v>
      </c>
      <c r="W15" s="30" t="s">
        <v>37</v>
      </c>
      <c r="X15" s="31">
        <v>365.25</v>
      </c>
      <c r="Y15" s="32">
        <f t="shared" ref="Y15:Y78" si="3">IF(W15="","",VLOOKUP(W15,$B$15:$O$514,8,FALSE))</f>
        <v>365.25</v>
      </c>
      <c r="Z15" s="28">
        <f>IF(Y15="","",1-(Y15/X15))</f>
        <v>0</v>
      </c>
      <c r="AD15" s="1"/>
      <c r="AE15" s="1"/>
      <c r="AF15" s="1"/>
      <c r="AG15" s="1"/>
      <c r="AH15" s="1"/>
    </row>
    <row r="16" spans="2:34">
      <c r="B16" s="20"/>
      <c r="C16" s="21" t="s">
        <v>29</v>
      </c>
      <c r="D16" s="22" t="str">
        <f t="shared" si="0"/>
        <v>Crank</v>
      </c>
      <c r="E16" s="23" t="s">
        <v>5</v>
      </c>
      <c r="F16" s="24" t="str">
        <f t="shared" si="1"/>
        <v>Converter</v>
      </c>
      <c r="G16" s="25">
        <f>IF(C16="","",IF(D16='Gear Train'!$R$3,"-",VLOOKUP(C16,$Q$15:$S$514,3,FALSE)))</f>
        <v>0</v>
      </c>
      <c r="H16" s="25">
        <f>IF(C16="","",IF(OR(D16='Gear Train'!$R$7,D16='Gear Train'!$R$3,D16='Gear Train'!$R$8),"-",VLOOKUP(C16,$Q$15:$T$514,4,FALSE)))</f>
        <v>48</v>
      </c>
      <c r="I16" s="26">
        <f>IF(C16="","",IF(OR(D16='Gear Train'!$R$6,D16='Gear Train'!$R$7,D16='Gear Train'!$R$8,F16='Gear Train'!$R$7),VLOOKUP(E16,$C$15:$M$514,7,FALSE),IF(D16='Gear Train'!$R$3,VLOOKUP(C16,$Q$15:$U$514,5,FALSE),VLOOKUP(E16,$C$15:$M$514,7,FALSE)*M16)))</f>
        <v>78.618834080717491</v>
      </c>
      <c r="J16" s="26">
        <f>IF(C16="","",IF(OR(D16='Gear Train'!$R$6,D16='Gear Train'!$R$7,D16='Gear Train'!$R$8,F16='Gear Train'!$R$7),VLOOKUP(E16,$C$15:$M$514,8,FALSE),IF(D16='Gear Train'!$R$3,E16/I16,VLOOKUP(E16,$C$15:$M$514,8,FALSE)/M16)))</f>
        <v>2.5439196897102438</v>
      </c>
      <c r="K16" s="27" t="str">
        <f>IF(C16="","",IF(E16=$C$10,$C$11,IF(OR(D16='Gear Train'!$R$4,D16='Gear Train'!$R$5),IF(OR(F16='Gear Train'!$R$4,F16='Gear Train'!$R$5,F16='Gear Train'!$R$6),IF(VLOOKUP(E16,$C$15:$M$514,9,FALSE)='Gear Train'!$C$3,'Gear Train'!$C$4,'Gear Train'!$C$3),VLOOKUP(E16,$C$15:$M$514,9,FALSE)),VLOOKUP(E16,$C$15:$M$514,9,FALSE))))</f>
        <v>CW</v>
      </c>
      <c r="L16" s="26">
        <f>IF(C16="","",IF(G16="-","-",IF(K16='Gear Train'!$C$3,MOD(G16+J16*360,360),MOD(G16-J16*360,360))))</f>
        <v>195.8110882956878</v>
      </c>
      <c r="M16" s="26">
        <f>IF(C16="","",IF(OR(D16='Gear Train'!$R$6,D16='Gear Train'!$R$7,D16='Gear Train'!$R$8,F16='Gear Train'!$R$7),VLOOKUP(E16,$C$15:$M$514,10,FALSE),IF(D16='Gear Train'!$R$3,"-",IF(F16='Gear Train'!$R$3,1,H16/VLOOKUP(E16,$Q$15:$T$514,4,FALSE)))))</f>
        <v>1</v>
      </c>
      <c r="N16" s="26" t="str">
        <f t="shared" si="2"/>
        <v/>
      </c>
      <c r="O16" s="28" t="str">
        <f t="shared" ref="O16:O79" si="4">IF(N16="","",1-I16/N16)</f>
        <v/>
      </c>
      <c r="Q16" s="21" t="s">
        <v>29</v>
      </c>
      <c r="R16" s="21" t="s">
        <v>1</v>
      </c>
      <c r="S16" s="29"/>
      <c r="T16" s="29">
        <v>48</v>
      </c>
      <c r="U16" s="29"/>
      <c r="W16" s="30" t="s">
        <v>38</v>
      </c>
      <c r="X16" s="31">
        <v>115.88</v>
      </c>
      <c r="Y16" s="32">
        <f t="shared" si="3"/>
        <v>115.89663461538461</v>
      </c>
      <c r="Z16" s="28">
        <f t="shared" ref="Z16:Z79" si="5">IF(Y16="","",1-(Y16/X16))</f>
        <v>-1.4355035713342623E-4</v>
      </c>
      <c r="AD16" s="1"/>
      <c r="AE16" s="1"/>
      <c r="AF16" s="1"/>
      <c r="AG16" s="1"/>
      <c r="AH16" s="1"/>
    </row>
    <row r="17" spans="2:34">
      <c r="B17" s="20"/>
      <c r="C17" s="21" t="s">
        <v>34</v>
      </c>
      <c r="D17" s="22" t="str">
        <f t="shared" si="0"/>
        <v>Gear</v>
      </c>
      <c r="E17" s="21" t="s">
        <v>29</v>
      </c>
      <c r="F17" s="24" t="str">
        <f t="shared" si="1"/>
        <v>Crank</v>
      </c>
      <c r="G17" s="25">
        <f>IF(C17="","",IF(D17='Gear Train'!$R$3,"-",VLOOKUP(C17,$Q$15:$S$514,3,FALSE)))</f>
        <v>0</v>
      </c>
      <c r="H17" s="25">
        <f>IF(C17="","",IF(OR(D17='Gear Train'!$R$7,D17='Gear Train'!$R$3,D17='Gear Train'!$R$8),"-",VLOOKUP(C17,$Q$15:$T$514,4,FALSE)))</f>
        <v>223</v>
      </c>
      <c r="I17" s="26">
        <f>IF(C17="","",IF(OR(D17='Gear Train'!$R$6,D17='Gear Train'!$R$7,D17='Gear Train'!$R$8,F17='Gear Train'!$R$7),VLOOKUP(E17,$C$15:$M$514,7,FALSE),IF(D17='Gear Train'!$R$3,VLOOKUP(C17,$Q$15:$U$514,5,FALSE),VLOOKUP(E17,$C$15:$M$514,7,FALSE)*M17)))</f>
        <v>365.25</v>
      </c>
      <c r="J17" s="26">
        <f>IF(C17="","",IF(OR(D17='Gear Train'!$R$6,D17='Gear Train'!$R$7,D17='Gear Train'!$R$8,F17='Gear Train'!$R$7),VLOOKUP(E17,$C$15:$M$514,8,FALSE),IF(D17='Gear Train'!$R$3,E17/I17,VLOOKUP(E17,$C$15:$M$514,8,FALSE)/M17)))</f>
        <v>0.54757015742642023</v>
      </c>
      <c r="K17" s="27">
        <f>IF(C17="","",IF(E17=$C$10,$C$11,IF(OR(D17='Gear Train'!$R$4,D17='Gear Train'!$R$5),IF(OR(F17='Gear Train'!$R$4,F17='Gear Train'!$R$5,F17='Gear Train'!$R$6),IF(VLOOKUP(E17,$C$15:$M$514,9,FALSE)='Gear Train'!$C$3,'Gear Train'!$C$4,'Gear Train'!$C$3),VLOOKUP(E17,$C$15:$M$514,9,FALSE)),VLOOKUP(E17,$C$15:$M$514,9,FALSE))))</f>
        <v>117</v>
      </c>
      <c r="L17" s="26">
        <f>IF(C17="","",IF(G17="-","-",IF(K17='Gear Train'!$C$3,MOD(G17+J17*360,360),MOD(G17-J17*360,360))))</f>
        <v>162.87474332648873</v>
      </c>
      <c r="M17" s="26">
        <f>IF(C17="","",IF(OR(D17='Gear Train'!$R$6,D17='Gear Train'!$R$7,D17='Gear Train'!$R$8,F17='Gear Train'!$R$7),VLOOKUP(E17,$C$15:$M$514,10,FALSE),IF(D17='Gear Train'!$R$3,"-",IF(F17='Gear Train'!$R$3,1,H17/VLOOKUP(E17,$Q$15:$T$514,4,FALSE)))))</f>
        <v>4.645833333333333</v>
      </c>
      <c r="N17" s="26" t="str">
        <f t="shared" si="2"/>
        <v/>
      </c>
      <c r="O17" s="28" t="str">
        <f t="shared" si="4"/>
        <v/>
      </c>
      <c r="Q17" s="33" t="s">
        <v>34</v>
      </c>
      <c r="R17" s="21" t="s">
        <v>0</v>
      </c>
      <c r="S17" s="29"/>
      <c r="T17" s="29">
        <v>223</v>
      </c>
      <c r="U17" s="29"/>
      <c r="W17" s="30" t="s">
        <v>39</v>
      </c>
      <c r="X17" s="31">
        <v>779.96</v>
      </c>
      <c r="Y17" s="32">
        <f t="shared" si="3"/>
        <v>779.85810810810813</v>
      </c>
      <c r="Z17" s="28">
        <f t="shared" si="5"/>
        <v>1.3063732998086497E-4</v>
      </c>
      <c r="AD17" s="1"/>
      <c r="AE17" s="1"/>
      <c r="AF17" s="1"/>
      <c r="AG17" s="1"/>
      <c r="AH17" s="1"/>
    </row>
    <row r="18" spans="2:34">
      <c r="B18" s="20" t="s">
        <v>37</v>
      </c>
      <c r="C18" s="21" t="s">
        <v>40</v>
      </c>
      <c r="D18" s="22" t="str">
        <f t="shared" si="0"/>
        <v>Axis</v>
      </c>
      <c r="E18" s="21" t="s">
        <v>34</v>
      </c>
      <c r="F18" s="24" t="str">
        <f t="shared" si="1"/>
        <v>Gear</v>
      </c>
      <c r="G18" s="25">
        <f>IF(C18="","",IF(D18='Gear Train'!$R$3,"-",VLOOKUP(C18,$Q$15:$S$514,3,FALSE)))</f>
        <v>0</v>
      </c>
      <c r="H18" s="25" t="str">
        <f>IF(C18="","",IF(OR(D18='Gear Train'!$R$7,D18='Gear Train'!$R$3,D18='Gear Train'!$R$8),"-",VLOOKUP(C18,$Q$15:$T$514,4,FALSE)))</f>
        <v>-</v>
      </c>
      <c r="I18" s="26">
        <f>IF(C18="","",IF(OR(D18='Gear Train'!$R$6,D18='Gear Train'!$R$7,D18='Gear Train'!$R$8,F18='Gear Train'!$R$7),VLOOKUP(E18,$C$15:$M$514,7,FALSE),IF(D18='Gear Train'!$R$3,VLOOKUP(C18,$Q$15:$U$514,5,FALSE),VLOOKUP(E18,$C$15:$M$514,7,FALSE)*M18)))</f>
        <v>365.25</v>
      </c>
      <c r="J18" s="26">
        <f>IF(C18="","",IF(OR(D18='Gear Train'!$R$6,D18='Gear Train'!$R$7,D18='Gear Train'!$R$8,F18='Gear Train'!$R$7),VLOOKUP(E18,$C$15:$M$514,8,FALSE),IF(D18='Gear Train'!$R$3,E18/I18,VLOOKUP(E18,$C$15:$M$514,8,FALSE)/M18)))</f>
        <v>0.54757015742642023</v>
      </c>
      <c r="K18" s="27">
        <f>IF(C18="","",IF(E18=$C$10,$C$11,IF(OR(D18='Gear Train'!$R$4,D18='Gear Train'!$R$5),IF(OR(F18='Gear Train'!$R$4,F18='Gear Train'!$R$5,F18='Gear Train'!$R$6),IF(VLOOKUP(E18,$C$15:$M$514,9,FALSE)='Gear Train'!$C$3,'Gear Train'!$C$4,'Gear Train'!$C$3),VLOOKUP(E18,$C$15:$M$514,9,FALSE)),VLOOKUP(E18,$C$15:$M$514,9,FALSE))))</f>
        <v>117</v>
      </c>
      <c r="L18" s="26">
        <f>IF(C18="","",IF(G18="-","-",IF(K18='Gear Train'!$C$3,MOD(G18+J18*360,360),MOD(G18-J18*360,360))))</f>
        <v>162.87474332648873</v>
      </c>
      <c r="M18" s="26">
        <f>IF(C18="","",IF(OR(D18='Gear Train'!$R$6,D18='Gear Train'!$R$7,D18='Gear Train'!$R$8,F18='Gear Train'!$R$7),VLOOKUP(E18,$C$15:$M$514,10,FALSE),IF(D18='Gear Train'!$R$3,"-",IF(F18='Gear Train'!$R$3,1,H18/VLOOKUP(E18,$Q$15:$T$514,4,FALSE)))))</f>
        <v>162.87474332648873</v>
      </c>
      <c r="N18" s="26">
        <f t="shared" si="2"/>
        <v>365.25</v>
      </c>
      <c r="O18" s="28">
        <f t="shared" si="4"/>
        <v>0</v>
      </c>
      <c r="Q18" s="33" t="s">
        <v>41</v>
      </c>
      <c r="R18" s="21" t="s">
        <v>0</v>
      </c>
      <c r="S18" s="29"/>
      <c r="T18" s="29">
        <v>64</v>
      </c>
      <c r="U18" s="29"/>
      <c r="W18" s="30" t="s">
        <v>42</v>
      </c>
      <c r="X18" s="31">
        <v>398.88</v>
      </c>
      <c r="Y18" s="32">
        <f t="shared" si="3"/>
        <v>398.89144736842104</v>
      </c>
      <c r="Z18" s="28">
        <f t="shared" si="5"/>
        <v>-2.8698777629898586E-5</v>
      </c>
      <c r="AD18" s="1"/>
      <c r="AE18" s="1"/>
      <c r="AF18" s="1"/>
      <c r="AG18" s="1"/>
      <c r="AH18" s="1"/>
    </row>
    <row r="19" spans="2:34">
      <c r="B19" s="20"/>
      <c r="C19" s="21"/>
      <c r="D19" s="22" t="str">
        <f t="shared" si="0"/>
        <v/>
      </c>
      <c r="E19" s="21"/>
      <c r="F19" s="24" t="str">
        <f t="shared" si="1"/>
        <v/>
      </c>
      <c r="G19" s="25" t="str">
        <f>IF(C19="","",IF(D19='Gear Train'!$R$3,"-",VLOOKUP(C19,$Q$15:$S$514,3,FALSE)))</f>
        <v/>
      </c>
      <c r="H19" s="25" t="str">
        <f>IF(C19="","",IF(OR(D19='Gear Train'!$R$7,D19='Gear Train'!$R$3,D19='Gear Train'!$R$8),"-",VLOOKUP(C19,$Q$15:$T$514,4,FALSE)))</f>
        <v/>
      </c>
      <c r="I19" s="26" t="str">
        <f>IF(C19="","",IF(OR(D19='Gear Train'!$R$6,D19='Gear Train'!$R$7,D19='Gear Train'!$R$8,F19='Gear Train'!$R$7),VLOOKUP(E19,$C$15:$M$514,7,FALSE),IF(D19='Gear Train'!$R$3,VLOOKUP(C19,$Q$15:$U$514,5,FALSE),VLOOKUP(E19,$C$15:$M$514,7,FALSE)*M19)))</f>
        <v/>
      </c>
      <c r="J19" s="26" t="str">
        <f>IF(C19="","",IF(OR(D19='Gear Train'!$R$6,D19='Gear Train'!$R$7,D19='Gear Train'!$R$8,F19='Gear Train'!$R$7),VLOOKUP(E19,$C$15:$M$514,8,FALSE),IF(D19='Gear Train'!$R$3,E19/I19,VLOOKUP(E19,$C$15:$M$514,8,FALSE)/M19)))</f>
        <v/>
      </c>
      <c r="K19" s="27" t="str">
        <f>IF(C19="","",IF(E19=$C$10,$C$11,IF(OR(D19='Gear Train'!$R$4,D19='Gear Train'!$R$5),IF(OR(F19='Gear Train'!$R$4,F19='Gear Train'!$R$5,F19='Gear Train'!$R$6),IF(VLOOKUP(E19,$C$15:$M$514,9,FALSE)='Gear Train'!$C$3,'Gear Train'!$C$4,'Gear Train'!$C$3),VLOOKUP(E19,$C$15:$M$514,9,FALSE)),VLOOKUP(E19,$C$15:$M$514,9,FALSE))))</f>
        <v/>
      </c>
      <c r="L19" s="26" t="str">
        <f>IF(C19="","",IF(G19="-","-",IF(K19='Gear Train'!$C$3,MOD(G19+J19*360,360),MOD(G19-J19*360,360))))</f>
        <v/>
      </c>
      <c r="M19" s="26" t="str">
        <f>IF(C19="","",IF(OR(D19='Gear Train'!$R$6,D19='Gear Train'!$R$7,D19='Gear Train'!$R$8,F19='Gear Train'!$R$7),VLOOKUP(E19,$C$15:$M$514,10,FALSE),IF(D19='Gear Train'!$R$3,"-",IF(F19='Gear Train'!$R$3,1,H19/VLOOKUP(E19,$Q$15:$T$514,4,FALSE)))))</f>
        <v/>
      </c>
      <c r="N19" s="26" t="str">
        <f t="shared" si="2"/>
        <v/>
      </c>
      <c r="O19" s="28" t="str">
        <f t="shared" si="4"/>
        <v/>
      </c>
      <c r="Q19" s="33" t="s">
        <v>43</v>
      </c>
      <c r="R19" s="21" t="s">
        <v>0</v>
      </c>
      <c r="S19" s="29"/>
      <c r="T19" s="29">
        <v>32</v>
      </c>
      <c r="U19" s="29"/>
      <c r="W19" s="30" t="s">
        <v>44</v>
      </c>
      <c r="X19" s="31">
        <v>583.92999999999995</v>
      </c>
      <c r="Y19" s="32">
        <f t="shared" si="3"/>
        <v>584.4</v>
      </c>
      <c r="Z19" s="28">
        <f t="shared" si="5"/>
        <v>-8.0489099720870705E-4</v>
      </c>
      <c r="AD19" s="1"/>
      <c r="AE19" s="1"/>
      <c r="AF19" s="1"/>
      <c r="AG19" s="1"/>
      <c r="AH19" s="1"/>
    </row>
    <row r="20" spans="2:34">
      <c r="B20" s="20"/>
      <c r="C20" s="21" t="s">
        <v>45</v>
      </c>
      <c r="D20" s="22" t="str">
        <f t="shared" si="0"/>
        <v>Gear</v>
      </c>
      <c r="E20" s="21" t="s">
        <v>40</v>
      </c>
      <c r="F20" s="24" t="str">
        <f t="shared" si="1"/>
        <v>Axis</v>
      </c>
      <c r="G20" s="25">
        <f>IF(C20="","",IF(D20='Gear Train'!$R$3,"-",VLOOKUP(C20,$Q$15:$S$514,3,FALSE)))</f>
        <v>0</v>
      </c>
      <c r="H20" s="25">
        <f>IF(C20="","",IF(OR(D20='Gear Train'!$R$7,D20='Gear Train'!$R$3,D20='Gear Train'!$R$8),"-",VLOOKUP(C20,$Q$15:$T$514,4,FALSE)))</f>
        <v>104</v>
      </c>
      <c r="I20" s="26">
        <f>IF(C20="","",IF(OR(D20='Gear Train'!$R$6,D20='Gear Train'!$R$7,D20='Gear Train'!$R$8,F20='Gear Train'!$R$7),VLOOKUP(E20,$C$15:$M$514,7,FALSE),IF(D20='Gear Train'!$R$3,VLOOKUP(C20,$Q$15:$U$514,5,FALSE),VLOOKUP(E20,$C$15:$M$514,7,FALSE)*M20)))</f>
        <v>365.25</v>
      </c>
      <c r="J20" s="26">
        <f>IF(C20="","",IF(OR(D20='Gear Train'!$R$6,D20='Gear Train'!$R$7,D20='Gear Train'!$R$8,F20='Gear Train'!$R$7),VLOOKUP(E20,$C$15:$M$514,8,FALSE),IF(D20='Gear Train'!$R$3,E20/I20,VLOOKUP(E20,$C$15:$M$514,8,FALSE)/M20)))</f>
        <v>0.54757015742642023</v>
      </c>
      <c r="K20" s="27">
        <f>IF(C20="","",IF(E20=$C$10,$C$11,IF(OR(D20='Gear Train'!$R$4,D20='Gear Train'!$R$5),IF(OR(F20='Gear Train'!$R$4,F20='Gear Train'!$R$5,F20='Gear Train'!$R$6),IF(VLOOKUP(E20,$C$15:$M$514,9,FALSE)='Gear Train'!$C$3,'Gear Train'!$C$4,'Gear Train'!$C$3),VLOOKUP(E20,$C$15:$M$514,9,FALSE)),VLOOKUP(E20,$C$15:$M$514,9,FALSE))))</f>
        <v>117</v>
      </c>
      <c r="L20" s="26">
        <f>IF(C20="","",IF(G20="-","-",IF(K20='Gear Train'!$C$3,MOD(G20+J20*360,360),MOD(G20-J20*360,360))))</f>
        <v>162.87474332648873</v>
      </c>
      <c r="M20" s="26">
        <f>IF(C20="","",IF(OR(D20='Gear Train'!$R$6,D20='Gear Train'!$R$7,D20='Gear Train'!$R$8,F20='Gear Train'!$R$7),VLOOKUP(E20,$C$15:$M$514,10,FALSE),IF(D20='Gear Train'!$R$3,"-",IF(F20='Gear Train'!$R$3,1,H20/VLOOKUP(E20,$Q$15:$T$514,4,FALSE)))))</f>
        <v>162.87474332648873</v>
      </c>
      <c r="N20" s="26" t="str">
        <f t="shared" si="2"/>
        <v/>
      </c>
      <c r="O20" s="28" t="str">
        <f t="shared" si="4"/>
        <v/>
      </c>
      <c r="Q20" s="33" t="s">
        <v>30</v>
      </c>
      <c r="R20" s="21" t="s">
        <v>0</v>
      </c>
      <c r="S20" s="29"/>
      <c r="T20" s="29">
        <v>38</v>
      </c>
      <c r="U20" s="29"/>
      <c r="W20" s="30" t="s">
        <v>46</v>
      </c>
      <c r="X20" s="31">
        <v>378.09</v>
      </c>
      <c r="Y20" s="32">
        <f t="shared" si="3"/>
        <v>378.06578947368428</v>
      </c>
      <c r="Z20" s="28">
        <f t="shared" si="5"/>
        <v>6.4033765282633937E-5</v>
      </c>
      <c r="AD20" s="1"/>
      <c r="AE20" s="1"/>
      <c r="AF20" s="1"/>
      <c r="AG20" s="1"/>
      <c r="AH20" s="1"/>
    </row>
    <row r="21" spans="2:34">
      <c r="B21" s="20"/>
      <c r="C21" s="21" t="s">
        <v>47</v>
      </c>
      <c r="D21" s="22" t="str">
        <f t="shared" si="0"/>
        <v>Gear</v>
      </c>
      <c r="E21" s="21" t="s">
        <v>45</v>
      </c>
      <c r="F21" s="24" t="str">
        <f t="shared" si="1"/>
        <v>Gear</v>
      </c>
      <c r="G21" s="25">
        <f>IF(C21="","",IF(D21='Gear Train'!$R$3,"-",VLOOKUP(C21,$Q$15:$S$514,3,FALSE)))</f>
        <v>0</v>
      </c>
      <c r="H21" s="25">
        <f>IF(C21="","",IF(OR(D21='Gear Train'!$R$7,D21='Gear Train'!$R$3,D21='Gear Train'!$R$8),"-",VLOOKUP(C21,$Q$15:$T$514,4,FALSE)))</f>
        <v>33</v>
      </c>
      <c r="I21" s="26">
        <f>IF(C21="","",IF(OR(D21='Gear Train'!$R$6,D21='Gear Train'!$R$7,D21='Gear Train'!$R$8,F21='Gear Train'!$R$7),VLOOKUP(E21,$C$15:$M$514,7,FALSE),IF(D21='Gear Train'!$R$3,VLOOKUP(C21,$Q$15:$U$514,5,FALSE),VLOOKUP(E21,$C$15:$M$514,7,FALSE)*M21)))</f>
        <v>115.89663461538461</v>
      </c>
      <c r="J21" s="26">
        <f>IF(C21="","",IF(OR(D21='Gear Train'!$R$6,D21='Gear Train'!$R$7,D21='Gear Train'!$R$8,F21='Gear Train'!$R$7),VLOOKUP(E21,$C$15:$M$514,8,FALSE),IF(D21='Gear Train'!$R$3,E21/I21,VLOOKUP(E21,$C$15:$M$514,8,FALSE)/M21)))</f>
        <v>1.7256756476469002</v>
      </c>
      <c r="K21" s="27" t="str">
        <f>IF(C21="","",IF(E21=$C$10,$C$11,IF(OR(D21='Gear Train'!$R$4,D21='Gear Train'!$R$5),IF(OR(F21='Gear Train'!$R$4,F21='Gear Train'!$R$5,F21='Gear Train'!$R$6),IF(VLOOKUP(E21,$C$15:$M$514,9,FALSE)='Gear Train'!$C$3,'Gear Train'!$C$4,'Gear Train'!$C$3),VLOOKUP(E21,$C$15:$M$514,9,FALSE)),VLOOKUP(E21,$C$15:$M$514,9,FALSE))))</f>
        <v>CW</v>
      </c>
      <c r="L21" s="26">
        <f>IF(C21="","",IF(G21="-","-",IF(K21='Gear Train'!$C$3,MOD(G21+J21*360,360),MOD(G21-J21*360,360))))</f>
        <v>261.24323315288405</v>
      </c>
      <c r="M21" s="26">
        <f>IF(C21="","",IF(OR(D21='Gear Train'!$R$6,D21='Gear Train'!$R$7,D21='Gear Train'!$R$8,F21='Gear Train'!$R$7),VLOOKUP(E21,$C$15:$M$514,10,FALSE),IF(D21='Gear Train'!$R$3,"-",IF(F21='Gear Train'!$R$3,1,H21/VLOOKUP(E21,$Q$15:$T$514,4,FALSE)))))</f>
        <v>0.31730769230769229</v>
      </c>
      <c r="N21" s="26" t="str">
        <f t="shared" si="2"/>
        <v/>
      </c>
      <c r="O21" s="28" t="str">
        <f t="shared" si="4"/>
        <v/>
      </c>
      <c r="Q21" s="33" t="s">
        <v>31</v>
      </c>
      <c r="R21" s="21" t="s">
        <v>0</v>
      </c>
      <c r="S21" s="29"/>
      <c r="T21" s="29">
        <v>48</v>
      </c>
      <c r="U21" s="29"/>
      <c r="W21" s="30" t="s">
        <v>48</v>
      </c>
      <c r="X21" s="31">
        <v>365.25</v>
      </c>
      <c r="Y21" s="32">
        <f t="shared" si="3"/>
        <v>365.25</v>
      </c>
      <c r="Z21" s="28">
        <f t="shared" si="5"/>
        <v>0</v>
      </c>
      <c r="AD21" s="1"/>
      <c r="AE21" s="1"/>
      <c r="AF21" s="1"/>
      <c r="AG21" s="1"/>
      <c r="AH21" s="1"/>
    </row>
    <row r="22" spans="2:34">
      <c r="B22" s="20" t="s">
        <v>38</v>
      </c>
      <c r="C22" s="21" t="s">
        <v>49</v>
      </c>
      <c r="D22" s="22" t="str">
        <f t="shared" si="0"/>
        <v>Pointer</v>
      </c>
      <c r="E22" s="21" t="s">
        <v>47</v>
      </c>
      <c r="F22" s="24" t="str">
        <f t="shared" si="1"/>
        <v>Gear</v>
      </c>
      <c r="G22" s="25">
        <f>IF(C22="","",IF(D22='Gear Train'!$R$3,"-",VLOOKUP(C22,$Q$15:$S$514,3,FALSE)))</f>
        <v>0</v>
      </c>
      <c r="H22" s="25" t="str">
        <f>IF(C22="","",IF(OR(D22='Gear Train'!$R$7,D22='Gear Train'!$R$3,D22='Gear Train'!$R$8),"-",VLOOKUP(C22,$Q$15:$T$514,4,FALSE)))</f>
        <v>-</v>
      </c>
      <c r="I22" s="26">
        <f>IF(C22="","",IF(OR(D22='Gear Train'!$R$6,D22='Gear Train'!$R$7,D22='Gear Train'!$R$8,F22='Gear Train'!$R$7),VLOOKUP(E22,$C$15:$M$514,7,FALSE),IF(D22='Gear Train'!$R$3,VLOOKUP(C22,$Q$15:$U$514,5,FALSE),VLOOKUP(E22,$C$15:$M$514,7,FALSE)*M22)))</f>
        <v>115.89663461538461</v>
      </c>
      <c r="J22" s="26">
        <f>IF(C22="","",IF(OR(D22='Gear Train'!$R$6,D22='Gear Train'!$R$7,D22='Gear Train'!$R$8,F22='Gear Train'!$R$7),VLOOKUP(E22,$C$15:$M$514,8,FALSE),IF(D22='Gear Train'!$R$3,E22/I22,VLOOKUP(E22,$C$15:$M$514,8,FALSE)/M22)))</f>
        <v>1.7256756476469002</v>
      </c>
      <c r="K22" s="27" t="str">
        <f>IF(C22="","",IF(E22=$C$10,$C$11,IF(OR(D22='Gear Train'!$R$4,D22='Gear Train'!$R$5),IF(OR(F22='Gear Train'!$R$4,F22='Gear Train'!$R$5,F22='Gear Train'!$R$6),IF(VLOOKUP(E22,$C$15:$M$514,9,FALSE)='Gear Train'!$C$3,'Gear Train'!$C$4,'Gear Train'!$C$3),VLOOKUP(E22,$C$15:$M$514,9,FALSE)),VLOOKUP(E22,$C$15:$M$514,9,FALSE))))</f>
        <v>CW</v>
      </c>
      <c r="L22" s="26">
        <f>IF(C22="","",IF(G22="-","-",IF(K22='Gear Train'!$C$3,MOD(G22+J22*360,360),MOD(G22-J22*360,360))))</f>
        <v>261.24323315288405</v>
      </c>
      <c r="M22" s="26">
        <f>IF(C22="","",IF(OR(D22='Gear Train'!$R$6,D22='Gear Train'!$R$7,D22='Gear Train'!$R$8,F22='Gear Train'!$R$7),VLOOKUP(E22,$C$15:$M$514,10,FALSE),IF(D22='Gear Train'!$R$3,"-",IF(F22='Gear Train'!$R$3,1,H22/VLOOKUP(E22,$Q$15:$T$514,4,FALSE)))))</f>
        <v>261.24323315288405</v>
      </c>
      <c r="N22" s="26">
        <f t="shared" si="2"/>
        <v>115.88</v>
      </c>
      <c r="O22" s="28">
        <f t="shared" si="4"/>
        <v>-1.4355035713342623E-4</v>
      </c>
      <c r="Q22" s="33" t="s">
        <v>50</v>
      </c>
      <c r="R22" s="21" t="s">
        <v>0</v>
      </c>
      <c r="S22" s="29"/>
      <c r="T22" s="29">
        <v>24</v>
      </c>
      <c r="U22" s="29"/>
      <c r="W22" s="30"/>
      <c r="X22" s="31"/>
      <c r="Y22" s="32" t="str">
        <f t="shared" si="3"/>
        <v/>
      </c>
      <c r="Z22" s="28" t="str">
        <f t="shared" si="5"/>
        <v/>
      </c>
      <c r="AD22" s="1"/>
      <c r="AE22" s="1"/>
      <c r="AF22" s="1"/>
      <c r="AG22" s="1"/>
      <c r="AH22" s="1"/>
    </row>
    <row r="23" spans="2:34">
      <c r="B23" s="20"/>
      <c r="C23" s="21"/>
      <c r="D23" s="22" t="str">
        <f t="shared" si="0"/>
        <v/>
      </c>
      <c r="E23" s="21"/>
      <c r="F23" s="24" t="str">
        <f t="shared" si="1"/>
        <v/>
      </c>
      <c r="G23" s="25" t="str">
        <f>IF(C23="","",IF(D23='Gear Train'!$R$3,"-",VLOOKUP(C23,$Q$15:$S$514,3,FALSE)))</f>
        <v/>
      </c>
      <c r="H23" s="25" t="str">
        <f>IF(C23="","",IF(OR(D23='Gear Train'!$R$7,D23='Gear Train'!$R$3,D23='Gear Train'!$R$8),"-",VLOOKUP(C23,$Q$15:$T$514,4,FALSE)))</f>
        <v/>
      </c>
      <c r="I23" s="26" t="str">
        <f>IF(C23="","",IF(OR(D23='Gear Train'!$R$6,D23='Gear Train'!$R$7,D23='Gear Train'!$R$8,F23='Gear Train'!$R$7),VLOOKUP(E23,$C$15:$M$514,7,FALSE),IF(D23='Gear Train'!$R$3,VLOOKUP(C23,$Q$15:$U$514,5,FALSE),VLOOKUP(E23,$C$15:$M$514,7,FALSE)*M23)))</f>
        <v/>
      </c>
      <c r="J23" s="26" t="str">
        <f>IF(C23="","",IF(OR(D23='Gear Train'!$R$6,D23='Gear Train'!$R$7,D23='Gear Train'!$R$8,F23='Gear Train'!$R$7),VLOOKUP(E23,$C$15:$M$514,8,FALSE),IF(D23='Gear Train'!$R$3,E23/I23,VLOOKUP(E23,$C$15:$M$514,8,FALSE)/M23)))</f>
        <v/>
      </c>
      <c r="K23" s="27" t="str">
        <f>IF(C23="","",IF(E23=$C$10,$C$11,IF(OR(D23='Gear Train'!$R$4,D23='Gear Train'!$R$5),IF(OR(F23='Gear Train'!$R$4,F23='Gear Train'!$R$5,F23='Gear Train'!$R$6),IF(VLOOKUP(E23,$C$15:$M$514,9,FALSE)='Gear Train'!$C$3,'Gear Train'!$C$4,'Gear Train'!$C$3),VLOOKUP(E23,$C$15:$M$514,9,FALSE)),VLOOKUP(E23,$C$15:$M$514,9,FALSE))))</f>
        <v/>
      </c>
      <c r="L23" s="26" t="str">
        <f>IF(C23="","",IF(G23="-","-",IF(K23='Gear Train'!$C$3,MOD(G23+J23*360,360),MOD(G23-J23*360,360))))</f>
        <v/>
      </c>
      <c r="M23" s="26" t="str">
        <f>IF(C23="","",IF(OR(D23='Gear Train'!$R$6,D23='Gear Train'!$R$7,D23='Gear Train'!$R$8,F23='Gear Train'!$R$7),VLOOKUP(E23,$C$15:$M$514,10,FALSE),IF(D23='Gear Train'!$R$3,"-",IF(F23='Gear Train'!$R$3,1,H23/VLOOKUP(E23,$Q$15:$T$514,4,FALSE)))))</f>
        <v/>
      </c>
      <c r="N23" s="26" t="str">
        <f t="shared" si="2"/>
        <v/>
      </c>
      <c r="O23" s="28" t="str">
        <f t="shared" si="4"/>
        <v/>
      </c>
      <c r="Q23" s="33" t="s">
        <v>51</v>
      </c>
      <c r="R23" s="21" t="s">
        <v>0</v>
      </c>
      <c r="S23" s="29"/>
      <c r="T23" s="29">
        <v>127</v>
      </c>
      <c r="U23" s="29"/>
      <c r="W23" s="30" t="s">
        <v>52</v>
      </c>
      <c r="X23" s="31">
        <v>1387.94</v>
      </c>
      <c r="Y23" s="32">
        <f t="shared" si="3"/>
        <v>1387.95</v>
      </c>
      <c r="Z23" s="28">
        <f t="shared" si="5"/>
        <v>-7.2049224029147041E-6</v>
      </c>
      <c r="AD23" s="1"/>
      <c r="AE23" s="1"/>
      <c r="AF23" s="1"/>
      <c r="AG23" s="1"/>
      <c r="AH23" s="1"/>
    </row>
    <row r="24" spans="2:34">
      <c r="B24" s="20"/>
      <c r="C24" s="21" t="s">
        <v>53</v>
      </c>
      <c r="D24" s="22" t="str">
        <f t="shared" si="0"/>
        <v>Gear</v>
      </c>
      <c r="E24" s="21" t="s">
        <v>40</v>
      </c>
      <c r="F24" s="24" t="str">
        <f t="shared" si="1"/>
        <v>Axis</v>
      </c>
      <c r="G24" s="25">
        <f>IF(C24="","",IF(D24='Gear Train'!$R$3,"-",VLOOKUP(C24,$Q$15:$S$514,3,FALSE)))</f>
        <v>0</v>
      </c>
      <c r="H24" s="25">
        <f>IF(C24="","",IF(OR(D24='Gear Train'!$R$7,D24='Gear Train'!$R$3,D24='Gear Train'!$R$8),"-",VLOOKUP(C24,$Q$15:$T$514,4,FALSE)))</f>
        <v>37</v>
      </c>
      <c r="I24" s="26">
        <f>IF(C24="","",IF(OR(D24='Gear Train'!$R$6,D24='Gear Train'!$R$7,D24='Gear Train'!$R$8,F24='Gear Train'!$R$7),VLOOKUP(E24,$C$15:$M$514,7,FALSE),IF(D24='Gear Train'!$R$3,VLOOKUP(C24,$Q$15:$U$514,5,FALSE),VLOOKUP(E24,$C$15:$M$514,7,FALSE)*M24)))</f>
        <v>365.25</v>
      </c>
      <c r="J24" s="26">
        <f>IF(C24="","",IF(OR(D24='Gear Train'!$R$6,D24='Gear Train'!$R$7,D24='Gear Train'!$R$8,F24='Gear Train'!$R$7),VLOOKUP(E24,$C$15:$M$514,8,FALSE),IF(D24='Gear Train'!$R$3,E24/I24,VLOOKUP(E24,$C$15:$M$514,8,FALSE)/M24)))</f>
        <v>0.54757015742642023</v>
      </c>
      <c r="K24" s="27">
        <f>IF(C24="","",IF(E24=$C$10,$C$11,IF(OR(D24='Gear Train'!$R$4,D24='Gear Train'!$R$5),IF(OR(F24='Gear Train'!$R$4,F24='Gear Train'!$R$5,F24='Gear Train'!$R$6),IF(VLOOKUP(E24,$C$15:$M$514,9,FALSE)='Gear Train'!$C$3,'Gear Train'!$C$4,'Gear Train'!$C$3),VLOOKUP(E24,$C$15:$M$514,9,FALSE)),VLOOKUP(E24,$C$15:$M$514,9,FALSE))))</f>
        <v>117</v>
      </c>
      <c r="L24" s="26">
        <f>IF(C24="","",IF(G24="-","-",IF(K24='Gear Train'!$C$3,MOD(G24+J24*360,360),MOD(G24-J24*360,360))))</f>
        <v>162.87474332648873</v>
      </c>
      <c r="M24" s="26">
        <f>IF(C24="","",IF(OR(D24='Gear Train'!$R$6,D24='Gear Train'!$R$7,D24='Gear Train'!$R$8,F24='Gear Train'!$R$7),VLOOKUP(E24,$C$15:$M$514,10,FALSE),IF(D24='Gear Train'!$R$3,"-",IF(F24='Gear Train'!$R$3,1,H24/VLOOKUP(E24,$Q$15:$T$514,4,FALSE)))))</f>
        <v>162.87474332648873</v>
      </c>
      <c r="N24" s="26" t="str">
        <f t="shared" si="2"/>
        <v/>
      </c>
      <c r="O24" s="28" t="str">
        <f t="shared" si="4"/>
        <v/>
      </c>
      <c r="Q24" s="33" t="s">
        <v>54</v>
      </c>
      <c r="R24" s="21" t="s">
        <v>0</v>
      </c>
      <c r="S24" s="29"/>
      <c r="T24" s="29">
        <v>32</v>
      </c>
      <c r="U24" s="29"/>
      <c r="W24" s="30" t="s">
        <v>55</v>
      </c>
      <c r="X24" s="31">
        <v>1461</v>
      </c>
      <c r="Y24" s="32">
        <f t="shared" si="3"/>
        <v>1461</v>
      </c>
      <c r="Z24" s="28">
        <f t="shared" si="5"/>
        <v>0</v>
      </c>
      <c r="AD24" s="1"/>
      <c r="AE24" s="1"/>
      <c r="AF24" s="1"/>
      <c r="AG24" s="1"/>
      <c r="AH24" s="1"/>
    </row>
    <row r="25" spans="2:34">
      <c r="B25" s="20"/>
      <c r="C25" s="21" t="s">
        <v>56</v>
      </c>
      <c r="D25" s="22" t="str">
        <f t="shared" si="0"/>
        <v>Gear</v>
      </c>
      <c r="E25" s="21" t="s">
        <v>53</v>
      </c>
      <c r="F25" s="24" t="str">
        <f t="shared" si="1"/>
        <v>Gear</v>
      </c>
      <c r="G25" s="25">
        <f>IF(C25="","",IF(D25='Gear Train'!$R$3,"-",VLOOKUP(C25,$Q$15:$S$514,3,FALSE)))</f>
        <v>0</v>
      </c>
      <c r="H25" s="25">
        <f>IF(C25="","",IF(OR(D25='Gear Train'!$R$7,D25='Gear Train'!$R$3,D25='Gear Train'!$R$8),"-",VLOOKUP(C25,$Q$15:$T$514,4,FALSE)))</f>
        <v>79</v>
      </c>
      <c r="I25" s="26">
        <f>IF(C25="","",IF(OR(D25='Gear Train'!$R$6,D25='Gear Train'!$R$7,D25='Gear Train'!$R$8,F25='Gear Train'!$R$7),VLOOKUP(E25,$C$15:$M$514,7,FALSE),IF(D25='Gear Train'!$R$3,VLOOKUP(C25,$Q$15:$U$514,5,FALSE),VLOOKUP(E25,$C$15:$M$514,7,FALSE)*M25)))</f>
        <v>779.85810810810813</v>
      </c>
      <c r="J25" s="26">
        <f>IF(C25="","",IF(OR(D25='Gear Train'!$R$6,D25='Gear Train'!$R$7,D25='Gear Train'!$R$8,F25='Gear Train'!$R$7),VLOOKUP(E25,$C$15:$M$514,8,FALSE),IF(D25='Gear Train'!$R$3,E25/I25,VLOOKUP(E25,$C$15:$M$514,8,FALSE)/M25)))</f>
        <v>0.25645690917439934</v>
      </c>
      <c r="K25" s="27" t="str">
        <f>IF(C25="","",IF(E25=$C$10,$C$11,IF(OR(D25='Gear Train'!$R$4,D25='Gear Train'!$R$5),IF(OR(F25='Gear Train'!$R$4,F25='Gear Train'!$R$5,F25='Gear Train'!$R$6),IF(VLOOKUP(E25,$C$15:$M$514,9,FALSE)='Gear Train'!$C$3,'Gear Train'!$C$4,'Gear Train'!$C$3),VLOOKUP(E25,$C$15:$M$514,9,FALSE)),VLOOKUP(E25,$C$15:$M$514,9,FALSE))))</f>
        <v>CW</v>
      </c>
      <c r="L25" s="26">
        <f>IF(C25="","",IF(G25="-","-",IF(K25='Gear Train'!$C$3,MOD(G25+J25*360,360),MOD(G25-J25*360,360))))</f>
        <v>92.324487302783766</v>
      </c>
      <c r="M25" s="26">
        <f>IF(C25="","",IF(OR(D25='Gear Train'!$R$6,D25='Gear Train'!$R$7,D25='Gear Train'!$R$8,F25='Gear Train'!$R$7),VLOOKUP(E25,$C$15:$M$514,10,FALSE),IF(D25='Gear Train'!$R$3,"-",IF(F25='Gear Train'!$R$3,1,H25/VLOOKUP(E25,$Q$15:$T$514,4,FALSE)))))</f>
        <v>2.1351351351351351</v>
      </c>
      <c r="N25" s="26" t="str">
        <f t="shared" si="2"/>
        <v/>
      </c>
      <c r="O25" s="28" t="str">
        <f t="shared" si="4"/>
        <v/>
      </c>
      <c r="Q25" s="33" t="s">
        <v>57</v>
      </c>
      <c r="R25" s="21" t="s">
        <v>0</v>
      </c>
      <c r="S25" s="29"/>
      <c r="T25" s="29">
        <v>32</v>
      </c>
      <c r="U25" s="29"/>
      <c r="W25" s="30" t="s">
        <v>58</v>
      </c>
      <c r="X25" s="31">
        <v>27758.799999999999</v>
      </c>
      <c r="Y25" s="32">
        <f t="shared" si="3"/>
        <v>27759</v>
      </c>
      <c r="Z25" s="28">
        <f t="shared" si="5"/>
        <v>-7.2049224029147041E-6</v>
      </c>
      <c r="AD25" s="1"/>
      <c r="AE25" s="1"/>
      <c r="AF25" s="1"/>
      <c r="AG25" s="1"/>
      <c r="AH25" s="1"/>
    </row>
    <row r="26" spans="2:34">
      <c r="B26" s="20"/>
      <c r="C26" s="21" t="s">
        <v>59</v>
      </c>
      <c r="D26" s="22" t="str">
        <f t="shared" si="0"/>
        <v>Axis</v>
      </c>
      <c r="E26" s="21" t="s">
        <v>56</v>
      </c>
      <c r="F26" s="24" t="str">
        <f t="shared" si="1"/>
        <v>Gear</v>
      </c>
      <c r="G26" s="25">
        <f>IF(C26="","",IF(D26='Gear Train'!$R$3,"-",VLOOKUP(C26,$Q$15:$S$514,3,FALSE)))</f>
        <v>0</v>
      </c>
      <c r="H26" s="25" t="str">
        <f>IF(C26="","",IF(OR(D26='Gear Train'!$R$7,D26='Gear Train'!$R$3,D26='Gear Train'!$R$8),"-",VLOOKUP(C26,$Q$15:$T$514,4,FALSE)))</f>
        <v>-</v>
      </c>
      <c r="I26" s="26">
        <f>IF(C26="","",IF(OR(D26='Gear Train'!$R$6,D26='Gear Train'!$R$7,D26='Gear Train'!$R$8,F26='Gear Train'!$R$7),VLOOKUP(E26,$C$15:$M$514,7,FALSE),IF(D26='Gear Train'!$R$3,VLOOKUP(C26,$Q$15:$U$514,5,FALSE),VLOOKUP(E26,$C$15:$M$514,7,FALSE)*M26)))</f>
        <v>779.85810810810813</v>
      </c>
      <c r="J26" s="26">
        <f>IF(C26="","",IF(OR(D26='Gear Train'!$R$6,D26='Gear Train'!$R$7,D26='Gear Train'!$R$8,F26='Gear Train'!$R$7),VLOOKUP(E26,$C$15:$M$514,8,FALSE),IF(D26='Gear Train'!$R$3,E26/I26,VLOOKUP(E26,$C$15:$M$514,8,FALSE)/M26)))</f>
        <v>0.25645690917439934</v>
      </c>
      <c r="K26" s="27" t="str">
        <f>IF(C26="","",IF(E26=$C$10,$C$11,IF(OR(D26='Gear Train'!$R$4,D26='Gear Train'!$R$5),IF(OR(F26='Gear Train'!$R$4,F26='Gear Train'!$R$5,F26='Gear Train'!$R$6),IF(VLOOKUP(E26,$C$15:$M$514,9,FALSE)='Gear Train'!$C$3,'Gear Train'!$C$4,'Gear Train'!$C$3),VLOOKUP(E26,$C$15:$M$514,9,FALSE)),VLOOKUP(E26,$C$15:$M$514,9,FALSE))))</f>
        <v>CW</v>
      </c>
      <c r="L26" s="26">
        <f>IF(C26="","",IF(G26="-","-",IF(K26='Gear Train'!$C$3,MOD(G26+J26*360,360),MOD(G26-J26*360,360))))</f>
        <v>92.324487302783766</v>
      </c>
      <c r="M26" s="26">
        <f>IF(C26="","",IF(OR(D26='Gear Train'!$R$6,D26='Gear Train'!$R$7,D26='Gear Train'!$R$8,F26='Gear Train'!$R$7),VLOOKUP(E26,$C$15:$M$514,10,FALSE),IF(D26='Gear Train'!$R$3,"-",IF(F26='Gear Train'!$R$3,1,H26/VLOOKUP(E26,$Q$15:$T$514,4,FALSE)))))</f>
        <v>92.324487302783766</v>
      </c>
      <c r="N26" s="26" t="str">
        <f t="shared" si="2"/>
        <v/>
      </c>
      <c r="O26" s="28" t="str">
        <f t="shared" si="4"/>
        <v/>
      </c>
      <c r="Q26" s="33" t="s">
        <v>60</v>
      </c>
      <c r="R26" s="21" t="s">
        <v>0</v>
      </c>
      <c r="S26" s="29"/>
      <c r="T26" s="29">
        <v>223</v>
      </c>
      <c r="U26" s="29"/>
      <c r="W26" s="30" t="s">
        <v>61</v>
      </c>
      <c r="X26" s="31">
        <v>3232.4625000000001</v>
      </c>
      <c r="Y26" s="32">
        <f t="shared" si="3"/>
        <v>3244.3694968553464</v>
      </c>
      <c r="Z26" s="28">
        <f t="shared" si="5"/>
        <v>-3.6835684421230308E-3</v>
      </c>
      <c r="AD26" s="1"/>
      <c r="AE26" s="1"/>
      <c r="AF26" s="1"/>
      <c r="AG26" s="1"/>
      <c r="AH26" s="1"/>
    </row>
    <row r="27" spans="2:34">
      <c r="B27" s="20"/>
      <c r="C27" s="21" t="s">
        <v>62</v>
      </c>
      <c r="D27" s="22" t="str">
        <f t="shared" si="0"/>
        <v>Gear</v>
      </c>
      <c r="E27" s="21" t="s">
        <v>59</v>
      </c>
      <c r="F27" s="24" t="str">
        <f t="shared" si="1"/>
        <v>Axis</v>
      </c>
      <c r="G27" s="25">
        <f>IF(C27="","",IF(D27='Gear Train'!$R$3,"-",VLOOKUP(C27,$Q$15:$S$514,3,FALSE)))</f>
        <v>0</v>
      </c>
      <c r="H27" s="25">
        <f>IF(C27="","",IF(OR(D27='Gear Train'!$R$7,D27='Gear Train'!$R$3,D27='Gear Train'!$R$8),"-",VLOOKUP(C27,$Q$15:$T$514,4,FALSE)))</f>
        <v>69</v>
      </c>
      <c r="I27" s="26">
        <f>IF(C27="","",IF(OR(D27='Gear Train'!$R$6,D27='Gear Train'!$R$7,D27='Gear Train'!$R$8,F27='Gear Train'!$R$7),VLOOKUP(E27,$C$15:$M$514,7,FALSE),IF(D27='Gear Train'!$R$3,VLOOKUP(C27,$Q$15:$U$514,5,FALSE),VLOOKUP(E27,$C$15:$M$514,7,FALSE)*M27)))</f>
        <v>779.85810810810813</v>
      </c>
      <c r="J27" s="26">
        <f>IF(C27="","",IF(OR(D27='Gear Train'!$R$6,D27='Gear Train'!$R$7,D27='Gear Train'!$R$8,F27='Gear Train'!$R$7),VLOOKUP(E27,$C$15:$M$514,8,FALSE),IF(D27='Gear Train'!$R$3,E27/I27,VLOOKUP(E27,$C$15:$M$514,8,FALSE)/M27)))</f>
        <v>0.25645690917439934</v>
      </c>
      <c r="K27" s="27" t="str">
        <f>IF(C27="","",IF(E27=$C$10,$C$11,IF(OR(D27='Gear Train'!$R$4,D27='Gear Train'!$R$5),IF(OR(F27='Gear Train'!$R$4,F27='Gear Train'!$R$5,F27='Gear Train'!$R$6),IF(VLOOKUP(E27,$C$15:$M$514,9,FALSE)='Gear Train'!$C$3,'Gear Train'!$C$4,'Gear Train'!$C$3),VLOOKUP(E27,$C$15:$M$514,9,FALSE)),VLOOKUP(E27,$C$15:$M$514,9,FALSE))))</f>
        <v>CW</v>
      </c>
      <c r="L27" s="26">
        <f>IF(C27="","",IF(G27="-","-",IF(K27='Gear Train'!$C$3,MOD(G27+J27*360,360),MOD(G27-J27*360,360))))</f>
        <v>92.324487302783766</v>
      </c>
      <c r="M27" s="26">
        <f>IF(C27="","",IF(OR(D27='Gear Train'!$R$6,D27='Gear Train'!$R$7,D27='Gear Train'!$R$8,F27='Gear Train'!$R$7),VLOOKUP(E27,$C$15:$M$514,10,FALSE),IF(D27='Gear Train'!$R$3,"-",IF(F27='Gear Train'!$R$3,1,H27/VLOOKUP(E27,$Q$15:$T$514,4,FALSE)))))</f>
        <v>92.324487302783766</v>
      </c>
      <c r="N27" s="26" t="str">
        <f t="shared" si="2"/>
        <v/>
      </c>
      <c r="O27" s="28" t="str">
        <f t="shared" si="4"/>
        <v/>
      </c>
      <c r="Q27" s="33" t="s">
        <v>63</v>
      </c>
      <c r="R27" s="21" t="s">
        <v>0</v>
      </c>
      <c r="S27" s="29"/>
      <c r="T27" s="29">
        <v>188</v>
      </c>
      <c r="U27" s="29"/>
      <c r="W27" s="30" t="s">
        <v>64</v>
      </c>
      <c r="X27" s="31">
        <v>1646.33</v>
      </c>
      <c r="Y27" s="32">
        <f t="shared" si="3"/>
        <v>1646.3449468085107</v>
      </c>
      <c r="Z27" s="28">
        <f t="shared" si="5"/>
        <v>-9.0788654223405985E-6</v>
      </c>
      <c r="AD27" s="1"/>
      <c r="AE27" s="1"/>
      <c r="AF27" s="1"/>
      <c r="AG27" s="1"/>
      <c r="AH27" s="1"/>
    </row>
    <row r="28" spans="2:34">
      <c r="B28" s="20"/>
      <c r="C28" s="21" t="s">
        <v>65</v>
      </c>
      <c r="D28" s="22" t="str">
        <f t="shared" si="0"/>
        <v>Gear</v>
      </c>
      <c r="E28" s="21" t="s">
        <v>62</v>
      </c>
      <c r="F28" s="24" t="str">
        <f t="shared" si="1"/>
        <v>Gear</v>
      </c>
      <c r="G28" s="25">
        <f>IF(C28="","",IF(D28='Gear Train'!$R$3,"-",VLOOKUP(C28,$Q$15:$S$514,3,FALSE)))</f>
        <v>0</v>
      </c>
      <c r="H28" s="25">
        <f>IF(C28="","",IF(OR(D28='Gear Train'!$R$7,D28='Gear Train'!$R$3,D28='Gear Train'!$R$8),"-",VLOOKUP(C28,$Q$15:$T$514,4,FALSE)))</f>
        <v>69</v>
      </c>
      <c r="I28" s="26">
        <f>IF(C28="","",IF(OR(D28='Gear Train'!$R$6,D28='Gear Train'!$R$7,D28='Gear Train'!$R$8,F28='Gear Train'!$R$7),VLOOKUP(E28,$C$15:$M$514,7,FALSE),IF(D28='Gear Train'!$R$3,VLOOKUP(C28,$Q$15:$U$514,5,FALSE),VLOOKUP(E28,$C$15:$M$514,7,FALSE)*M28)))</f>
        <v>779.85810810810813</v>
      </c>
      <c r="J28" s="26">
        <f>IF(C28="","",IF(OR(D28='Gear Train'!$R$6,D28='Gear Train'!$R$7,D28='Gear Train'!$R$8,F28='Gear Train'!$R$7),VLOOKUP(E28,$C$15:$M$514,8,FALSE),IF(D28='Gear Train'!$R$3,E28/I28,VLOOKUP(E28,$C$15:$M$514,8,FALSE)/M28)))</f>
        <v>0.25645690917439934</v>
      </c>
      <c r="K28" s="27">
        <f>IF(C28="","",IF(E28=$C$10,$C$11,IF(OR(D28='Gear Train'!$R$4,D28='Gear Train'!$R$5),IF(OR(F28='Gear Train'!$R$4,F28='Gear Train'!$R$5,F28='Gear Train'!$R$6),IF(VLOOKUP(E28,$C$15:$M$514,9,FALSE)='Gear Train'!$C$3,'Gear Train'!$C$4,'Gear Train'!$C$3),VLOOKUP(E28,$C$15:$M$514,9,FALSE)),VLOOKUP(E28,$C$15:$M$514,9,FALSE))))</f>
        <v>117</v>
      </c>
      <c r="L28" s="26">
        <f>IF(C28="","",IF(G28="-","-",IF(K28='Gear Train'!$C$3,MOD(G28+J28*360,360),MOD(G28-J28*360,360))))</f>
        <v>267.67551269721622</v>
      </c>
      <c r="M28" s="26">
        <f>IF(C28="","",IF(OR(D28='Gear Train'!$R$6,D28='Gear Train'!$R$7,D28='Gear Train'!$R$8,F28='Gear Train'!$R$7),VLOOKUP(E28,$C$15:$M$514,10,FALSE),IF(D28='Gear Train'!$R$3,"-",IF(F28='Gear Train'!$R$3,1,H28/VLOOKUP(E28,$Q$15:$T$514,4,FALSE)))))</f>
        <v>1</v>
      </c>
      <c r="N28" s="26" t="str">
        <f t="shared" si="2"/>
        <v/>
      </c>
      <c r="O28" s="28" t="str">
        <f t="shared" si="4"/>
        <v/>
      </c>
      <c r="Q28" s="33" t="s">
        <v>66</v>
      </c>
      <c r="R28" s="21" t="s">
        <v>0</v>
      </c>
      <c r="S28" s="29"/>
      <c r="T28" s="29">
        <v>50</v>
      </c>
      <c r="U28" s="29"/>
      <c r="W28" s="30" t="s">
        <v>67</v>
      </c>
      <c r="X28" s="31">
        <v>19755.8</v>
      </c>
      <c r="Y28" s="32">
        <f t="shared" si="3"/>
        <v>19756.139361702128</v>
      </c>
      <c r="Z28" s="28">
        <f t="shared" si="5"/>
        <v>-1.7177826366454596E-5</v>
      </c>
      <c r="AD28" s="1"/>
      <c r="AE28" s="1"/>
      <c r="AF28" s="1"/>
      <c r="AG28" s="1"/>
      <c r="AH28" s="1"/>
    </row>
    <row r="29" spans="2:34">
      <c r="B29" s="20" t="s">
        <v>39</v>
      </c>
      <c r="C29" s="21" t="s">
        <v>68</v>
      </c>
      <c r="D29" s="22" t="str">
        <f t="shared" si="0"/>
        <v>Pointer</v>
      </c>
      <c r="E29" s="21" t="s">
        <v>65</v>
      </c>
      <c r="F29" s="24" t="str">
        <f t="shared" si="1"/>
        <v>Gear</v>
      </c>
      <c r="G29" s="25">
        <f>IF(C29="","",IF(D29='Gear Train'!$R$3,"-",VLOOKUP(C29,$Q$15:$S$514,3,FALSE)))</f>
        <v>0</v>
      </c>
      <c r="H29" s="25" t="str">
        <f>IF(C29="","",IF(OR(D29='Gear Train'!$R$7,D29='Gear Train'!$R$3,D29='Gear Train'!$R$8),"-",VLOOKUP(C29,$Q$15:$T$514,4,FALSE)))</f>
        <v>-</v>
      </c>
      <c r="I29" s="26">
        <f>IF(C29="","",IF(OR(D29='Gear Train'!$R$6,D29='Gear Train'!$R$7,D29='Gear Train'!$R$8,F29='Gear Train'!$R$7),VLOOKUP(E29,$C$15:$M$514,7,FALSE),IF(D29='Gear Train'!$R$3,VLOOKUP(C29,$Q$15:$U$514,5,FALSE),VLOOKUP(E29,$C$15:$M$514,7,FALSE)*M29)))</f>
        <v>779.85810810810813</v>
      </c>
      <c r="J29" s="26">
        <f>IF(C29="","",IF(OR(D29='Gear Train'!$R$6,D29='Gear Train'!$R$7,D29='Gear Train'!$R$8,F29='Gear Train'!$R$7),VLOOKUP(E29,$C$15:$M$514,8,FALSE),IF(D29='Gear Train'!$R$3,E29/I29,VLOOKUP(E29,$C$15:$M$514,8,FALSE)/M29)))</f>
        <v>0.25645690917439934</v>
      </c>
      <c r="K29" s="27">
        <f>IF(C29="","",IF(E29=$C$10,$C$11,IF(OR(D29='Gear Train'!$R$4,D29='Gear Train'!$R$5),IF(OR(F29='Gear Train'!$R$4,F29='Gear Train'!$R$5,F29='Gear Train'!$R$6),IF(VLOOKUP(E29,$C$15:$M$514,9,FALSE)='Gear Train'!$C$3,'Gear Train'!$C$4,'Gear Train'!$C$3),VLOOKUP(E29,$C$15:$M$514,9,FALSE)),VLOOKUP(E29,$C$15:$M$514,9,FALSE))))</f>
        <v>117</v>
      </c>
      <c r="L29" s="26">
        <f>IF(C29="","",IF(G29="-","-",IF(K29='Gear Train'!$C$3,MOD(G29+J29*360,360),MOD(G29-J29*360,360))))</f>
        <v>267.67551269721622</v>
      </c>
      <c r="M29" s="26">
        <f>IF(C29="","",IF(OR(D29='Gear Train'!$R$6,D29='Gear Train'!$R$7,D29='Gear Train'!$R$8,F29='Gear Train'!$R$7),VLOOKUP(E29,$C$15:$M$514,10,FALSE),IF(D29='Gear Train'!$R$3,"-",IF(F29='Gear Train'!$R$3,1,H29/VLOOKUP(E29,$Q$15:$T$514,4,FALSE)))))</f>
        <v>267.67551269721622</v>
      </c>
      <c r="N29" s="26">
        <f t="shared" si="2"/>
        <v>779.96</v>
      </c>
      <c r="O29" s="28">
        <f t="shared" si="4"/>
        <v>1.3063732998086497E-4</v>
      </c>
      <c r="Q29" s="33" t="s">
        <v>69</v>
      </c>
      <c r="R29" s="21" t="s">
        <v>0</v>
      </c>
      <c r="S29" s="29"/>
      <c r="T29" s="29">
        <v>50</v>
      </c>
      <c r="U29" s="29"/>
      <c r="W29" s="30" t="s">
        <v>70</v>
      </c>
      <c r="X29" s="31">
        <v>27.321999999999999</v>
      </c>
      <c r="Y29" s="32">
        <f t="shared" si="3"/>
        <v>27.321850393700785</v>
      </c>
      <c r="Z29" s="28">
        <f t="shared" si="5"/>
        <v>5.4756715911485898E-6</v>
      </c>
      <c r="AD29" s="1"/>
      <c r="AE29" s="1"/>
      <c r="AF29" s="1"/>
      <c r="AG29" s="1"/>
      <c r="AH29" s="1"/>
    </row>
    <row r="30" spans="2:34">
      <c r="B30" s="20"/>
      <c r="C30" s="21"/>
      <c r="D30" s="22" t="str">
        <f t="shared" si="0"/>
        <v/>
      </c>
      <c r="E30" s="21"/>
      <c r="F30" s="24" t="str">
        <f t="shared" si="1"/>
        <v/>
      </c>
      <c r="G30" s="25" t="str">
        <f>IF(C30="","",IF(D30='Gear Train'!$R$3,"-",VLOOKUP(C30,$Q$15:$S$514,3,FALSE)))</f>
        <v/>
      </c>
      <c r="H30" s="25" t="str">
        <f>IF(C30="","",IF(OR(D30='Gear Train'!$R$7,D30='Gear Train'!$R$3,D30='Gear Train'!$R$8),"-",VLOOKUP(C30,$Q$15:$T$514,4,FALSE)))</f>
        <v/>
      </c>
      <c r="I30" s="26" t="str">
        <f>IF(C30="","",IF(OR(D30='Gear Train'!$R$6,D30='Gear Train'!$R$7,D30='Gear Train'!$R$8,F30='Gear Train'!$R$7),VLOOKUP(E30,$C$15:$M$514,7,FALSE),IF(D30='Gear Train'!$R$3,VLOOKUP(C30,$Q$15:$U$514,5,FALSE),VLOOKUP(E30,$C$15:$M$514,7,FALSE)*M30)))</f>
        <v/>
      </c>
      <c r="J30" s="26" t="str">
        <f>IF(C30="","",IF(OR(D30='Gear Train'!$R$6,D30='Gear Train'!$R$7,D30='Gear Train'!$R$8,F30='Gear Train'!$R$7),VLOOKUP(E30,$C$15:$M$514,8,FALSE),IF(D30='Gear Train'!$R$3,E30/I30,VLOOKUP(E30,$C$15:$M$514,8,FALSE)/M30)))</f>
        <v/>
      </c>
      <c r="K30" s="27" t="str">
        <f>IF(C30="","",IF(E30=$C$10,$C$11,IF(OR(D30='Gear Train'!$R$4,D30='Gear Train'!$R$5),IF(OR(F30='Gear Train'!$R$4,F30='Gear Train'!$R$5,F30='Gear Train'!$R$6),IF(VLOOKUP(E30,$C$15:$M$514,9,FALSE)='Gear Train'!$C$3,'Gear Train'!$C$4,'Gear Train'!$C$3),VLOOKUP(E30,$C$15:$M$514,9,FALSE)),VLOOKUP(E30,$C$15:$M$514,9,FALSE))))</f>
        <v/>
      </c>
      <c r="L30" s="26" t="str">
        <f>IF(C30="","",IF(G30="-","-",IF(K30='Gear Train'!$C$3,MOD(G30+J30*360,360),MOD(G30-J30*360,360))))</f>
        <v/>
      </c>
      <c r="M30" s="26" t="str">
        <f>IF(C30="","",IF(OR(D30='Gear Train'!$R$6,D30='Gear Train'!$R$7,D30='Gear Train'!$R$8,F30='Gear Train'!$R$7),VLOOKUP(E30,$C$15:$M$514,10,FALSE),IF(D30='Gear Train'!$R$3,"-",IF(F30='Gear Train'!$R$3,1,H30/VLOOKUP(E30,$Q$15:$T$514,4,FALSE)))))</f>
        <v/>
      </c>
      <c r="N30" s="26" t="str">
        <f t="shared" si="2"/>
        <v/>
      </c>
      <c r="O30" s="28" t="str">
        <f t="shared" si="4"/>
        <v/>
      </c>
      <c r="Q30" s="33" t="s">
        <v>71</v>
      </c>
      <c r="R30" s="21" t="s">
        <v>0</v>
      </c>
      <c r="S30" s="29"/>
      <c r="T30" s="29">
        <v>53</v>
      </c>
      <c r="U30" s="29"/>
      <c r="W30" s="30"/>
      <c r="X30" s="31"/>
      <c r="Y30" s="32" t="str">
        <f t="shared" si="3"/>
        <v/>
      </c>
      <c r="Z30" s="28" t="str">
        <f t="shared" si="5"/>
        <v/>
      </c>
      <c r="AD30" s="1"/>
      <c r="AE30" s="1"/>
      <c r="AF30" s="1"/>
      <c r="AG30" s="1"/>
      <c r="AH30" s="1"/>
    </row>
    <row r="31" spans="2:34">
      <c r="B31" s="20"/>
      <c r="C31" s="21" t="s">
        <v>72</v>
      </c>
      <c r="D31" s="22" t="str">
        <f t="shared" si="0"/>
        <v>Gear</v>
      </c>
      <c r="E31" s="21" t="s">
        <v>40</v>
      </c>
      <c r="F31" s="24" t="str">
        <f t="shared" si="1"/>
        <v>Axis</v>
      </c>
      <c r="G31" s="25">
        <f>IF(C31="","",IF(D31='Gear Train'!$R$3,"-",VLOOKUP(C31,$Q$15:$S$514,3,FALSE)))</f>
        <v>0</v>
      </c>
      <c r="H31" s="25">
        <f>IF(C31="","",IF(OR(D31='Gear Train'!$R$7,D31='Gear Train'!$R$3,D31='Gear Train'!$R$8),"-",VLOOKUP(C31,$Q$15:$T$514,4,FALSE)))</f>
        <v>76</v>
      </c>
      <c r="I31" s="26">
        <f>IF(C31="","",IF(OR(D31='Gear Train'!$R$6,D31='Gear Train'!$R$7,D31='Gear Train'!$R$8,F31='Gear Train'!$R$7),VLOOKUP(E31,$C$15:$M$514,7,FALSE),IF(D31='Gear Train'!$R$3,VLOOKUP(C31,$Q$15:$U$514,5,FALSE),VLOOKUP(E31,$C$15:$M$514,7,FALSE)*M31)))</f>
        <v>365.25</v>
      </c>
      <c r="J31" s="26">
        <f>IF(C31="","",IF(OR(D31='Gear Train'!$R$6,D31='Gear Train'!$R$7,D31='Gear Train'!$R$8,F31='Gear Train'!$R$7),VLOOKUP(E31,$C$15:$M$514,8,FALSE),IF(D31='Gear Train'!$R$3,E31/I31,VLOOKUP(E31,$C$15:$M$514,8,FALSE)/M31)))</f>
        <v>0.54757015742642023</v>
      </c>
      <c r="K31" s="27">
        <f>IF(C31="","",IF(E31=$C$10,$C$11,IF(OR(D31='Gear Train'!$R$4,D31='Gear Train'!$R$5),IF(OR(F31='Gear Train'!$R$4,F31='Gear Train'!$R$5,F31='Gear Train'!$R$6),IF(VLOOKUP(E31,$C$15:$M$514,9,FALSE)='Gear Train'!$C$3,'Gear Train'!$C$4,'Gear Train'!$C$3),VLOOKUP(E31,$C$15:$M$514,9,FALSE)),VLOOKUP(E31,$C$15:$M$514,9,FALSE))))</f>
        <v>117</v>
      </c>
      <c r="L31" s="26">
        <f>IF(C31="","",IF(G31="-","-",IF(K31='Gear Train'!$C$3,MOD(G31+J31*360,360),MOD(G31-J31*360,360))))</f>
        <v>162.87474332648873</v>
      </c>
      <c r="M31" s="26">
        <f>IF(C31="","",IF(OR(D31='Gear Train'!$R$6,D31='Gear Train'!$R$7,D31='Gear Train'!$R$8,F31='Gear Train'!$R$7),VLOOKUP(E31,$C$15:$M$514,10,FALSE),IF(D31='Gear Train'!$R$3,"-",IF(F31='Gear Train'!$R$3,1,H31/VLOOKUP(E31,$Q$15:$T$514,4,FALSE)))))</f>
        <v>162.87474332648873</v>
      </c>
      <c r="N31" s="26" t="str">
        <f t="shared" si="2"/>
        <v/>
      </c>
      <c r="O31" s="28" t="str">
        <f t="shared" si="4"/>
        <v/>
      </c>
      <c r="Q31" s="33" t="s">
        <v>73</v>
      </c>
      <c r="R31" s="21" t="s">
        <v>0</v>
      </c>
      <c r="S31" s="29"/>
      <c r="T31" s="29">
        <v>30</v>
      </c>
      <c r="U31" s="29"/>
      <c r="W31" s="30"/>
      <c r="X31" s="31"/>
      <c r="Y31" s="32" t="str">
        <f t="shared" si="3"/>
        <v/>
      </c>
      <c r="Z31" s="28" t="str">
        <f t="shared" si="5"/>
        <v/>
      </c>
      <c r="AD31" s="1"/>
      <c r="AE31" s="1"/>
      <c r="AF31" s="1"/>
      <c r="AG31" s="1"/>
      <c r="AH31" s="1"/>
    </row>
    <row r="32" spans="2:34">
      <c r="B32" s="20"/>
      <c r="C32" s="21" t="s">
        <v>74</v>
      </c>
      <c r="D32" s="22" t="str">
        <f t="shared" si="0"/>
        <v>Gear</v>
      </c>
      <c r="E32" s="21" t="s">
        <v>72</v>
      </c>
      <c r="F32" s="24" t="str">
        <f t="shared" si="1"/>
        <v>Gear</v>
      </c>
      <c r="G32" s="25">
        <f>IF(C32="","",IF(D32='Gear Train'!$R$3,"-",VLOOKUP(C32,$Q$15:$S$514,3,FALSE)))</f>
        <v>0</v>
      </c>
      <c r="H32" s="25">
        <f>IF(C32="","",IF(OR(D32='Gear Train'!$R$7,D32='Gear Train'!$R$3,D32='Gear Train'!$R$8),"-",VLOOKUP(C32,$Q$15:$T$514,4,FALSE)))</f>
        <v>83</v>
      </c>
      <c r="I32" s="26">
        <f>IF(C32="","",IF(OR(D32='Gear Train'!$R$6,D32='Gear Train'!$R$7,D32='Gear Train'!$R$8,F32='Gear Train'!$R$7),VLOOKUP(E32,$C$15:$M$514,7,FALSE),IF(D32='Gear Train'!$R$3,VLOOKUP(C32,$Q$15:$U$514,5,FALSE),VLOOKUP(E32,$C$15:$M$514,7,FALSE)*M32)))</f>
        <v>398.89144736842104</v>
      </c>
      <c r="J32" s="26">
        <f>IF(C32="","",IF(OR(D32='Gear Train'!$R$6,D32='Gear Train'!$R$7,D32='Gear Train'!$R$8,F32='Gear Train'!$R$7),VLOOKUP(E32,$C$15:$M$514,8,FALSE),IF(D32='Gear Train'!$R$3,E32/I32,VLOOKUP(E32,$C$15:$M$514,8,FALSE)/M32)))</f>
        <v>0.50138954173985473</v>
      </c>
      <c r="K32" s="27" t="str">
        <f>IF(C32="","",IF(E32=$C$10,$C$11,IF(OR(D32='Gear Train'!$R$4,D32='Gear Train'!$R$5),IF(OR(F32='Gear Train'!$R$4,F32='Gear Train'!$R$5,F32='Gear Train'!$R$6),IF(VLOOKUP(E32,$C$15:$M$514,9,FALSE)='Gear Train'!$C$3,'Gear Train'!$C$4,'Gear Train'!$C$3),VLOOKUP(E32,$C$15:$M$514,9,FALSE)),VLOOKUP(E32,$C$15:$M$514,9,FALSE))))</f>
        <v>CW</v>
      </c>
      <c r="L32" s="26">
        <f>IF(C32="","",IF(G32="-","-",IF(K32='Gear Train'!$C$3,MOD(G32+J32*360,360),MOD(G32-J32*360,360))))</f>
        <v>180.5002350263477</v>
      </c>
      <c r="M32" s="26">
        <f>IF(C32="","",IF(OR(D32='Gear Train'!$R$6,D32='Gear Train'!$R$7,D32='Gear Train'!$R$8,F32='Gear Train'!$R$7),VLOOKUP(E32,$C$15:$M$514,10,FALSE),IF(D32='Gear Train'!$R$3,"-",IF(F32='Gear Train'!$R$3,1,H32/VLOOKUP(E32,$Q$15:$T$514,4,FALSE)))))</f>
        <v>1.0921052631578947</v>
      </c>
      <c r="N32" s="26" t="str">
        <f t="shared" si="2"/>
        <v/>
      </c>
      <c r="O32" s="28" t="str">
        <f t="shared" si="4"/>
        <v/>
      </c>
      <c r="Q32" s="33" t="s">
        <v>32</v>
      </c>
      <c r="R32" s="21" t="s">
        <v>0</v>
      </c>
      <c r="S32" s="29"/>
      <c r="T32" s="29">
        <v>54</v>
      </c>
      <c r="U32" s="29"/>
      <c r="W32" s="30"/>
      <c r="X32" s="31"/>
      <c r="Y32" s="32" t="str">
        <f t="shared" si="3"/>
        <v/>
      </c>
      <c r="Z32" s="28" t="str">
        <f t="shared" si="5"/>
        <v/>
      </c>
      <c r="AD32" s="1"/>
      <c r="AE32" s="1"/>
      <c r="AF32" s="1"/>
      <c r="AG32" s="1"/>
      <c r="AH32" s="1"/>
    </row>
    <row r="33" spans="2:34">
      <c r="B33" s="20"/>
      <c r="C33" s="21" t="s">
        <v>75</v>
      </c>
      <c r="D33" s="22" t="str">
        <f t="shared" si="0"/>
        <v>Axis</v>
      </c>
      <c r="E33" s="21" t="s">
        <v>74</v>
      </c>
      <c r="F33" s="24" t="str">
        <f t="shared" si="1"/>
        <v>Gear</v>
      </c>
      <c r="G33" s="25">
        <f>IF(C33="","",IF(D33='Gear Train'!$R$3,"-",VLOOKUP(C33,$Q$15:$S$514,3,FALSE)))</f>
        <v>0</v>
      </c>
      <c r="H33" s="25" t="str">
        <f>IF(C33="","",IF(OR(D33='Gear Train'!$R$7,D33='Gear Train'!$R$3,D33='Gear Train'!$R$8),"-",VLOOKUP(C33,$Q$15:$T$514,4,FALSE)))</f>
        <v>-</v>
      </c>
      <c r="I33" s="26">
        <f>IF(C33="","",IF(OR(D33='Gear Train'!$R$6,D33='Gear Train'!$R$7,D33='Gear Train'!$R$8,F33='Gear Train'!$R$7),VLOOKUP(E33,$C$15:$M$514,7,FALSE),IF(D33='Gear Train'!$R$3,VLOOKUP(C33,$Q$15:$U$514,5,FALSE),VLOOKUP(E33,$C$15:$M$514,7,FALSE)*M33)))</f>
        <v>398.89144736842104</v>
      </c>
      <c r="J33" s="26">
        <f>IF(C33="","",IF(OR(D33='Gear Train'!$R$6,D33='Gear Train'!$R$7,D33='Gear Train'!$R$8,F33='Gear Train'!$R$7),VLOOKUP(E33,$C$15:$M$514,8,FALSE),IF(D33='Gear Train'!$R$3,E33/I33,VLOOKUP(E33,$C$15:$M$514,8,FALSE)/M33)))</f>
        <v>0.50138954173985473</v>
      </c>
      <c r="K33" s="27" t="str">
        <f>IF(C33="","",IF(E33=$C$10,$C$11,IF(OR(D33='Gear Train'!$R$4,D33='Gear Train'!$R$5),IF(OR(F33='Gear Train'!$R$4,F33='Gear Train'!$R$5,F33='Gear Train'!$R$6),IF(VLOOKUP(E33,$C$15:$M$514,9,FALSE)='Gear Train'!$C$3,'Gear Train'!$C$4,'Gear Train'!$C$3),VLOOKUP(E33,$C$15:$M$514,9,FALSE)),VLOOKUP(E33,$C$15:$M$514,9,FALSE))))</f>
        <v>CW</v>
      </c>
      <c r="L33" s="26">
        <f>IF(C33="","",IF(G33="-","-",IF(K33='Gear Train'!$C$3,MOD(G33+J33*360,360),MOD(G33-J33*360,360))))</f>
        <v>180.5002350263477</v>
      </c>
      <c r="M33" s="26">
        <f>IF(C33="","",IF(OR(D33='Gear Train'!$R$6,D33='Gear Train'!$R$7,D33='Gear Train'!$R$8,F33='Gear Train'!$R$7),VLOOKUP(E33,$C$15:$M$514,10,FALSE),IF(D33='Gear Train'!$R$3,"-",IF(F33='Gear Train'!$R$3,1,H33/VLOOKUP(E33,$Q$15:$T$514,4,FALSE)))))</f>
        <v>180.5002350263477</v>
      </c>
      <c r="N33" s="26" t="str">
        <f t="shared" si="2"/>
        <v/>
      </c>
      <c r="O33" s="28" t="str">
        <f t="shared" si="4"/>
        <v/>
      </c>
      <c r="Q33" s="33" t="s">
        <v>33</v>
      </c>
      <c r="R33" s="21" t="s">
        <v>0</v>
      </c>
      <c r="S33" s="29"/>
      <c r="T33" s="29">
        <v>20</v>
      </c>
      <c r="U33" s="29"/>
      <c r="W33" s="30"/>
      <c r="X33" s="31"/>
      <c r="Y33" s="32" t="str">
        <f t="shared" si="3"/>
        <v/>
      </c>
      <c r="Z33" s="28" t="str">
        <f t="shared" si="5"/>
        <v/>
      </c>
      <c r="AD33" s="1"/>
      <c r="AE33" s="1"/>
      <c r="AF33" s="1"/>
      <c r="AG33" s="1"/>
      <c r="AH33" s="1"/>
    </row>
    <row r="34" spans="2:34">
      <c r="B34" s="20"/>
      <c r="C34" s="21" t="s">
        <v>76</v>
      </c>
      <c r="D34" s="22" t="str">
        <f t="shared" si="0"/>
        <v>Gear</v>
      </c>
      <c r="E34" s="21" t="s">
        <v>75</v>
      </c>
      <c r="F34" s="24" t="str">
        <f t="shared" si="1"/>
        <v>Axis</v>
      </c>
      <c r="G34" s="25">
        <f>IF(C34="","",IF(D34='Gear Train'!$R$3,"-",VLOOKUP(C34,$Q$15:$S$514,3,FALSE)))</f>
        <v>0</v>
      </c>
      <c r="H34" s="25">
        <f>IF(C34="","",IF(OR(D34='Gear Train'!$R$7,D34='Gear Train'!$R$3,D34='Gear Train'!$R$8),"-",VLOOKUP(C34,$Q$15:$T$514,4,FALSE)))</f>
        <v>86</v>
      </c>
      <c r="I34" s="26">
        <f>IF(C34="","",IF(OR(D34='Gear Train'!$R$6,D34='Gear Train'!$R$7,D34='Gear Train'!$R$8,F34='Gear Train'!$R$7),VLOOKUP(E34,$C$15:$M$514,7,FALSE),IF(D34='Gear Train'!$R$3,VLOOKUP(C34,$Q$15:$U$514,5,FALSE),VLOOKUP(E34,$C$15:$M$514,7,FALSE)*M34)))</f>
        <v>398.89144736842104</v>
      </c>
      <c r="J34" s="26">
        <f>IF(C34="","",IF(OR(D34='Gear Train'!$R$6,D34='Gear Train'!$R$7,D34='Gear Train'!$R$8,F34='Gear Train'!$R$7),VLOOKUP(E34,$C$15:$M$514,8,FALSE),IF(D34='Gear Train'!$R$3,E34/I34,VLOOKUP(E34,$C$15:$M$514,8,FALSE)/M34)))</f>
        <v>0.50138954173985473</v>
      </c>
      <c r="K34" s="27" t="str">
        <f>IF(C34="","",IF(E34=$C$10,$C$11,IF(OR(D34='Gear Train'!$R$4,D34='Gear Train'!$R$5),IF(OR(F34='Gear Train'!$R$4,F34='Gear Train'!$R$5,F34='Gear Train'!$R$6),IF(VLOOKUP(E34,$C$15:$M$514,9,FALSE)='Gear Train'!$C$3,'Gear Train'!$C$4,'Gear Train'!$C$3),VLOOKUP(E34,$C$15:$M$514,9,FALSE)),VLOOKUP(E34,$C$15:$M$514,9,FALSE))))</f>
        <v>CW</v>
      </c>
      <c r="L34" s="26">
        <f>IF(C34="","",IF(G34="-","-",IF(K34='Gear Train'!$C$3,MOD(G34+J34*360,360),MOD(G34-J34*360,360))))</f>
        <v>180.5002350263477</v>
      </c>
      <c r="M34" s="26">
        <f>IF(C34="","",IF(OR(D34='Gear Train'!$R$6,D34='Gear Train'!$R$7,D34='Gear Train'!$R$8,F34='Gear Train'!$R$7),VLOOKUP(E34,$C$15:$M$514,10,FALSE),IF(D34='Gear Train'!$R$3,"-",IF(F34='Gear Train'!$R$3,1,H34/VLOOKUP(E34,$Q$15:$T$514,4,FALSE)))))</f>
        <v>180.5002350263477</v>
      </c>
      <c r="N34" s="26" t="str">
        <f t="shared" si="2"/>
        <v/>
      </c>
      <c r="O34" s="28" t="str">
        <f t="shared" si="4"/>
        <v/>
      </c>
      <c r="Q34" s="33" t="s">
        <v>77</v>
      </c>
      <c r="R34" s="21" t="s">
        <v>0</v>
      </c>
      <c r="S34" s="29"/>
      <c r="T34" s="29">
        <v>60</v>
      </c>
      <c r="U34" s="29"/>
      <c r="W34" s="30"/>
      <c r="X34" s="31"/>
      <c r="Y34" s="32" t="str">
        <f t="shared" si="3"/>
        <v/>
      </c>
      <c r="Z34" s="28" t="str">
        <f t="shared" si="5"/>
        <v/>
      </c>
      <c r="AD34" s="1"/>
      <c r="AE34" s="1"/>
      <c r="AF34" s="1"/>
      <c r="AG34" s="1"/>
      <c r="AH34" s="1"/>
    </row>
    <row r="35" spans="2:34">
      <c r="B35" s="20"/>
      <c r="C35" s="21" t="s">
        <v>78</v>
      </c>
      <c r="D35" s="22" t="str">
        <f t="shared" si="0"/>
        <v>Gear</v>
      </c>
      <c r="E35" s="21" t="s">
        <v>76</v>
      </c>
      <c r="F35" s="24" t="str">
        <f t="shared" si="1"/>
        <v>Gear</v>
      </c>
      <c r="G35" s="25">
        <f>IF(C35="","",IF(D35='Gear Train'!$R$3,"-",VLOOKUP(C35,$Q$15:$S$514,3,FALSE)))</f>
        <v>0</v>
      </c>
      <c r="H35" s="25">
        <f>IF(C35="","",IF(OR(D35='Gear Train'!$R$7,D35='Gear Train'!$R$3,D35='Gear Train'!$R$8),"-",VLOOKUP(C35,$Q$15:$T$514,4,FALSE)))</f>
        <v>86</v>
      </c>
      <c r="I35" s="26">
        <f>IF(C35="","",IF(OR(D35='Gear Train'!$R$6,D35='Gear Train'!$R$7,D35='Gear Train'!$R$8,F35='Gear Train'!$R$7),VLOOKUP(E35,$C$15:$M$514,7,FALSE),IF(D35='Gear Train'!$R$3,VLOOKUP(C35,$Q$15:$U$514,5,FALSE),VLOOKUP(E35,$C$15:$M$514,7,FALSE)*M35)))</f>
        <v>398.89144736842104</v>
      </c>
      <c r="J35" s="26">
        <f>IF(C35="","",IF(OR(D35='Gear Train'!$R$6,D35='Gear Train'!$R$7,D35='Gear Train'!$R$8,F35='Gear Train'!$R$7),VLOOKUP(E35,$C$15:$M$514,8,FALSE),IF(D35='Gear Train'!$R$3,E35/I35,VLOOKUP(E35,$C$15:$M$514,8,FALSE)/M35)))</f>
        <v>0.50138954173985473</v>
      </c>
      <c r="K35" s="27">
        <f>IF(C35="","",IF(E35=$C$10,$C$11,IF(OR(D35='Gear Train'!$R$4,D35='Gear Train'!$R$5),IF(OR(F35='Gear Train'!$R$4,F35='Gear Train'!$R$5,F35='Gear Train'!$R$6),IF(VLOOKUP(E35,$C$15:$M$514,9,FALSE)='Gear Train'!$C$3,'Gear Train'!$C$4,'Gear Train'!$C$3),VLOOKUP(E35,$C$15:$M$514,9,FALSE)),VLOOKUP(E35,$C$15:$M$514,9,FALSE))))</f>
        <v>117</v>
      </c>
      <c r="L35" s="26">
        <f>IF(C35="","",IF(G35="-","-",IF(K35='Gear Train'!$C$3,MOD(G35+J35*360,360),MOD(G35-J35*360,360))))</f>
        <v>179.4997649736523</v>
      </c>
      <c r="M35" s="26">
        <f>IF(C35="","",IF(OR(D35='Gear Train'!$R$6,D35='Gear Train'!$R$7,D35='Gear Train'!$R$8,F35='Gear Train'!$R$7),VLOOKUP(E35,$C$15:$M$514,10,FALSE),IF(D35='Gear Train'!$R$3,"-",IF(F35='Gear Train'!$R$3,1,H35/VLOOKUP(E35,$Q$15:$T$514,4,FALSE)))))</f>
        <v>1</v>
      </c>
      <c r="N35" s="26" t="str">
        <f t="shared" si="2"/>
        <v/>
      </c>
      <c r="O35" s="28" t="str">
        <f t="shared" si="4"/>
        <v/>
      </c>
      <c r="Q35" s="33" t="s">
        <v>79</v>
      </c>
      <c r="R35" s="21" t="s">
        <v>0</v>
      </c>
      <c r="S35" s="29"/>
      <c r="T35" s="29">
        <v>15</v>
      </c>
      <c r="U35" s="29"/>
      <c r="W35" s="30"/>
      <c r="X35" s="31"/>
      <c r="Y35" s="32" t="str">
        <f t="shared" si="3"/>
        <v/>
      </c>
      <c r="Z35" s="28" t="str">
        <f t="shared" si="5"/>
        <v/>
      </c>
      <c r="AD35" s="1"/>
      <c r="AE35" s="1"/>
      <c r="AF35" s="1"/>
      <c r="AG35" s="1"/>
      <c r="AH35" s="1"/>
    </row>
    <row r="36" spans="2:34">
      <c r="B36" s="20" t="s">
        <v>42</v>
      </c>
      <c r="C36" s="21" t="s">
        <v>80</v>
      </c>
      <c r="D36" s="22" t="str">
        <f t="shared" si="0"/>
        <v>Pointer</v>
      </c>
      <c r="E36" s="21" t="s">
        <v>78</v>
      </c>
      <c r="F36" s="24" t="str">
        <f t="shared" si="1"/>
        <v>Gear</v>
      </c>
      <c r="G36" s="25">
        <f>IF(C36="","",IF(D36='Gear Train'!$R$3,"-",VLOOKUP(C36,$Q$15:$S$514,3,FALSE)))</f>
        <v>0</v>
      </c>
      <c r="H36" s="25" t="str">
        <f>IF(C36="","",IF(OR(D36='Gear Train'!$R$7,D36='Gear Train'!$R$3,D36='Gear Train'!$R$8),"-",VLOOKUP(C36,$Q$15:$T$514,4,FALSE)))</f>
        <v>-</v>
      </c>
      <c r="I36" s="26">
        <f>IF(C36="","",IF(OR(D36='Gear Train'!$R$6,D36='Gear Train'!$R$7,D36='Gear Train'!$R$8,F36='Gear Train'!$R$7),VLOOKUP(E36,$C$15:$M$514,7,FALSE),IF(D36='Gear Train'!$R$3,VLOOKUP(C36,$Q$15:$U$514,5,FALSE),VLOOKUP(E36,$C$15:$M$514,7,FALSE)*M36)))</f>
        <v>398.89144736842104</v>
      </c>
      <c r="J36" s="26">
        <f>IF(C36="","",IF(OR(D36='Gear Train'!$R$6,D36='Gear Train'!$R$7,D36='Gear Train'!$R$8,F36='Gear Train'!$R$7),VLOOKUP(E36,$C$15:$M$514,8,FALSE),IF(D36='Gear Train'!$R$3,E36/I36,VLOOKUP(E36,$C$15:$M$514,8,FALSE)/M36)))</f>
        <v>0.50138954173985473</v>
      </c>
      <c r="K36" s="27">
        <f>IF(C36="","",IF(E36=$C$10,$C$11,IF(OR(D36='Gear Train'!$R$4,D36='Gear Train'!$R$5),IF(OR(F36='Gear Train'!$R$4,F36='Gear Train'!$R$5,F36='Gear Train'!$R$6),IF(VLOOKUP(E36,$C$15:$M$514,9,FALSE)='Gear Train'!$C$3,'Gear Train'!$C$4,'Gear Train'!$C$3),VLOOKUP(E36,$C$15:$M$514,9,FALSE)),VLOOKUP(E36,$C$15:$M$514,9,FALSE))))</f>
        <v>117</v>
      </c>
      <c r="L36" s="26">
        <f>IF(C36="","",IF(G36="-","-",IF(K36='Gear Train'!$C$3,MOD(G36+J36*360,360),MOD(G36-J36*360,360))))</f>
        <v>179.4997649736523</v>
      </c>
      <c r="M36" s="26">
        <f>IF(C36="","",IF(OR(D36='Gear Train'!$R$6,D36='Gear Train'!$R$7,D36='Gear Train'!$R$8,F36='Gear Train'!$R$7),VLOOKUP(E36,$C$15:$M$514,10,FALSE),IF(D36='Gear Train'!$R$3,"-",IF(F36='Gear Train'!$R$3,1,H36/VLOOKUP(E36,$Q$15:$T$514,4,FALSE)))))</f>
        <v>179.4997649736523</v>
      </c>
      <c r="N36" s="26">
        <f t="shared" si="2"/>
        <v>398.88</v>
      </c>
      <c r="O36" s="28">
        <f t="shared" si="4"/>
        <v>-2.8698777629898586E-5</v>
      </c>
      <c r="Q36" s="33" t="s">
        <v>81</v>
      </c>
      <c r="R36" s="21" t="s">
        <v>0</v>
      </c>
      <c r="S36" s="29"/>
      <c r="T36" s="29">
        <v>60</v>
      </c>
      <c r="U36" s="29"/>
      <c r="W36" s="30"/>
      <c r="X36" s="31"/>
      <c r="Y36" s="32" t="str">
        <f t="shared" si="3"/>
        <v/>
      </c>
      <c r="Z36" s="28" t="str">
        <f t="shared" si="5"/>
        <v/>
      </c>
      <c r="AD36" s="1"/>
      <c r="AE36" s="1"/>
      <c r="AF36" s="1"/>
      <c r="AG36" s="1"/>
      <c r="AH36" s="1"/>
    </row>
    <row r="37" spans="2:34">
      <c r="B37" s="20"/>
      <c r="C37" s="21"/>
      <c r="D37" s="22" t="str">
        <f t="shared" si="0"/>
        <v/>
      </c>
      <c r="E37" s="21"/>
      <c r="F37" s="24" t="str">
        <f t="shared" si="1"/>
        <v/>
      </c>
      <c r="G37" s="25" t="str">
        <f>IF(C37="","",IF(D37='Gear Train'!$R$3,"-",VLOOKUP(C37,$Q$15:$S$514,3,FALSE)))</f>
        <v/>
      </c>
      <c r="H37" s="25" t="str">
        <f>IF(C37="","",IF(OR(D37='Gear Train'!$R$7,D37='Gear Train'!$R$3,D37='Gear Train'!$R$8),"-",VLOOKUP(C37,$Q$15:$T$514,4,FALSE)))</f>
        <v/>
      </c>
      <c r="I37" s="26" t="str">
        <f>IF(C37="","",IF(OR(D37='Gear Train'!$R$6,D37='Gear Train'!$R$7,D37='Gear Train'!$R$8,F37='Gear Train'!$R$7),VLOOKUP(E37,$C$15:$M$514,7,FALSE),IF(D37='Gear Train'!$R$3,VLOOKUP(C37,$Q$15:$U$514,5,FALSE),VLOOKUP(E37,$C$15:$M$514,7,FALSE)*M37)))</f>
        <v/>
      </c>
      <c r="J37" s="26" t="str">
        <f>IF(C37="","",IF(OR(D37='Gear Train'!$R$6,D37='Gear Train'!$R$7,D37='Gear Train'!$R$8,F37='Gear Train'!$R$7),VLOOKUP(E37,$C$15:$M$514,8,FALSE),IF(D37='Gear Train'!$R$3,E37/I37,VLOOKUP(E37,$C$15:$M$514,8,FALSE)/M37)))</f>
        <v/>
      </c>
      <c r="K37" s="27" t="str">
        <f>IF(C37="","",IF(E37=$C$10,$C$11,IF(OR(D37='Gear Train'!$R$4,D37='Gear Train'!$R$5),IF(OR(F37='Gear Train'!$R$4,F37='Gear Train'!$R$5,F37='Gear Train'!$R$6),IF(VLOOKUP(E37,$C$15:$M$514,9,FALSE)='Gear Train'!$C$3,'Gear Train'!$C$4,'Gear Train'!$C$3),VLOOKUP(E37,$C$15:$M$514,9,FALSE)),VLOOKUP(E37,$C$15:$M$514,9,FALSE))))</f>
        <v/>
      </c>
      <c r="L37" s="26" t="str">
        <f>IF(C37="","",IF(G37="-","-",IF(K37='Gear Train'!$C$3,MOD(G37+J37*360,360),MOD(G37-J37*360,360))))</f>
        <v/>
      </c>
      <c r="M37" s="26" t="str">
        <f>IF(C37="","",IF(OR(D37='Gear Train'!$R$6,D37='Gear Train'!$R$7,D37='Gear Train'!$R$8,F37='Gear Train'!$R$7),VLOOKUP(E37,$C$15:$M$514,10,FALSE),IF(D37='Gear Train'!$R$3,"-",IF(F37='Gear Train'!$R$3,1,H37/VLOOKUP(E37,$Q$15:$T$514,4,FALSE)))))</f>
        <v/>
      </c>
      <c r="N37" s="26" t="str">
        <f t="shared" si="2"/>
        <v/>
      </c>
      <c r="O37" s="28" t="str">
        <f t="shared" si="4"/>
        <v/>
      </c>
      <c r="Q37" s="33" t="s">
        <v>82</v>
      </c>
      <c r="R37" s="21" t="s">
        <v>0</v>
      </c>
      <c r="S37" s="29"/>
      <c r="T37" s="29">
        <v>50</v>
      </c>
      <c r="U37" s="29"/>
      <c r="W37" s="30"/>
      <c r="X37" s="31"/>
      <c r="Y37" s="32" t="str">
        <f t="shared" si="3"/>
        <v/>
      </c>
      <c r="Z37" s="28" t="str">
        <f t="shared" si="5"/>
        <v/>
      </c>
      <c r="AD37" s="1"/>
      <c r="AE37" s="1"/>
      <c r="AF37" s="1"/>
      <c r="AG37" s="1"/>
      <c r="AH37" s="1"/>
    </row>
    <row r="38" spans="2:34">
      <c r="B38" s="20"/>
      <c r="C38" s="21" t="s">
        <v>83</v>
      </c>
      <c r="D38" s="22" t="str">
        <f t="shared" si="0"/>
        <v>Gear</v>
      </c>
      <c r="E38" s="21" t="s">
        <v>40</v>
      </c>
      <c r="F38" s="24" t="str">
        <f t="shared" si="1"/>
        <v>Axis</v>
      </c>
      <c r="G38" s="25">
        <f>IF(C38="","",IF(D38='Gear Train'!$R$3,"-",VLOOKUP(C38,$Q$15:$S$514,3,FALSE)))</f>
        <v>0</v>
      </c>
      <c r="H38" s="25">
        <f>IF(C38="","",IF(OR(D38='Gear Train'!$R$7,D38='Gear Train'!$R$3,D38='Gear Train'!$R$8),"-",VLOOKUP(C38,$Q$15:$T$514,4,FALSE)))</f>
        <v>40</v>
      </c>
      <c r="I38" s="26">
        <f>IF(C38="","",IF(OR(D38='Gear Train'!$R$6,D38='Gear Train'!$R$7,D38='Gear Train'!$R$8,F38='Gear Train'!$R$7),VLOOKUP(E38,$C$15:$M$514,7,FALSE),IF(D38='Gear Train'!$R$3,VLOOKUP(C38,$Q$15:$U$514,5,FALSE),VLOOKUP(E38,$C$15:$M$514,7,FALSE)*M38)))</f>
        <v>365.25</v>
      </c>
      <c r="J38" s="26">
        <f>IF(C38="","",IF(OR(D38='Gear Train'!$R$6,D38='Gear Train'!$R$7,D38='Gear Train'!$R$8,F38='Gear Train'!$R$7),VLOOKUP(E38,$C$15:$M$514,8,FALSE),IF(D38='Gear Train'!$R$3,E38/I38,VLOOKUP(E38,$C$15:$M$514,8,FALSE)/M38)))</f>
        <v>0.54757015742642023</v>
      </c>
      <c r="K38" s="27">
        <f>IF(C38="","",IF(E38=$C$10,$C$11,IF(OR(D38='Gear Train'!$R$4,D38='Gear Train'!$R$5),IF(OR(F38='Gear Train'!$R$4,F38='Gear Train'!$R$5,F38='Gear Train'!$R$6),IF(VLOOKUP(E38,$C$15:$M$514,9,FALSE)='Gear Train'!$C$3,'Gear Train'!$C$4,'Gear Train'!$C$3),VLOOKUP(E38,$C$15:$M$514,9,FALSE)),VLOOKUP(E38,$C$15:$M$514,9,FALSE))))</f>
        <v>117</v>
      </c>
      <c r="L38" s="26">
        <f>IF(C38="","",IF(G38="-","-",IF(K38='Gear Train'!$C$3,MOD(G38+J38*360,360),MOD(G38-J38*360,360))))</f>
        <v>162.87474332648873</v>
      </c>
      <c r="M38" s="26">
        <f>IF(C38="","",IF(OR(D38='Gear Train'!$R$6,D38='Gear Train'!$R$7,D38='Gear Train'!$R$8,F38='Gear Train'!$R$7),VLOOKUP(E38,$C$15:$M$514,10,FALSE),IF(D38='Gear Train'!$R$3,"-",IF(F38='Gear Train'!$R$3,1,H38/VLOOKUP(E38,$Q$15:$T$514,4,FALSE)))))</f>
        <v>162.87474332648873</v>
      </c>
      <c r="N38" s="26" t="str">
        <f t="shared" si="2"/>
        <v/>
      </c>
      <c r="O38" s="28" t="str">
        <f t="shared" si="4"/>
        <v/>
      </c>
      <c r="Q38" s="33" t="s">
        <v>84</v>
      </c>
      <c r="R38" s="21" t="s">
        <v>0</v>
      </c>
      <c r="S38" s="29"/>
      <c r="T38" s="29">
        <v>50</v>
      </c>
      <c r="U38" s="29"/>
      <c r="W38" s="30"/>
      <c r="X38" s="31"/>
      <c r="Y38" s="32" t="str">
        <f t="shared" si="3"/>
        <v/>
      </c>
      <c r="Z38" s="28" t="str">
        <f t="shared" si="5"/>
        <v/>
      </c>
      <c r="AD38" s="1"/>
      <c r="AE38" s="1"/>
      <c r="AF38" s="1"/>
      <c r="AG38" s="1"/>
      <c r="AH38" s="1"/>
    </row>
    <row r="39" spans="2:34">
      <c r="B39" s="20"/>
      <c r="C39" s="21" t="s">
        <v>85</v>
      </c>
      <c r="D39" s="22" t="str">
        <f t="shared" si="0"/>
        <v>Gear</v>
      </c>
      <c r="E39" s="21" t="s">
        <v>83</v>
      </c>
      <c r="F39" s="24" t="str">
        <f t="shared" si="1"/>
        <v>Gear</v>
      </c>
      <c r="G39" s="25">
        <f>IF(C39="","",IF(D39='Gear Train'!$R$3,"-",VLOOKUP(C39,$Q$15:$S$514,3,FALSE)))</f>
        <v>0</v>
      </c>
      <c r="H39" s="25">
        <f>IF(C39="","",IF(OR(D39='Gear Train'!$R$7,D39='Gear Train'!$R$3,D39='Gear Train'!$R$8),"-",VLOOKUP(C39,$Q$15:$T$514,4,FALSE)))</f>
        <v>64</v>
      </c>
      <c r="I39" s="26">
        <f>IF(C39="","",IF(OR(D39='Gear Train'!$R$6,D39='Gear Train'!$R$7,D39='Gear Train'!$R$8,F39='Gear Train'!$R$7),VLOOKUP(E39,$C$15:$M$514,7,FALSE),IF(D39='Gear Train'!$R$3,VLOOKUP(C39,$Q$15:$U$514,5,FALSE),VLOOKUP(E39,$C$15:$M$514,7,FALSE)*M39)))</f>
        <v>584.4</v>
      </c>
      <c r="J39" s="26">
        <f>IF(C39="","",IF(OR(D39='Gear Train'!$R$6,D39='Gear Train'!$R$7,D39='Gear Train'!$R$8,F39='Gear Train'!$R$7),VLOOKUP(E39,$C$15:$M$514,8,FALSE),IF(D39='Gear Train'!$R$3,E39/I39,VLOOKUP(E39,$C$15:$M$514,8,FALSE)/M39)))</f>
        <v>0.34223134839151265</v>
      </c>
      <c r="K39" s="27" t="str">
        <f>IF(C39="","",IF(E39=$C$10,$C$11,IF(OR(D39='Gear Train'!$R$4,D39='Gear Train'!$R$5),IF(OR(F39='Gear Train'!$R$4,F39='Gear Train'!$R$5,F39='Gear Train'!$R$6),IF(VLOOKUP(E39,$C$15:$M$514,9,FALSE)='Gear Train'!$C$3,'Gear Train'!$C$4,'Gear Train'!$C$3),VLOOKUP(E39,$C$15:$M$514,9,FALSE)),VLOOKUP(E39,$C$15:$M$514,9,FALSE))))</f>
        <v>CW</v>
      </c>
      <c r="L39" s="26">
        <f>IF(C39="","",IF(G39="-","-",IF(K39='Gear Train'!$C$3,MOD(G39+J39*360,360),MOD(G39-J39*360,360))))</f>
        <v>123.20328542094455</v>
      </c>
      <c r="M39" s="26">
        <f>IF(C39="","",IF(OR(D39='Gear Train'!$R$6,D39='Gear Train'!$R$7,D39='Gear Train'!$R$8,F39='Gear Train'!$R$7),VLOOKUP(E39,$C$15:$M$514,10,FALSE),IF(D39='Gear Train'!$R$3,"-",IF(F39='Gear Train'!$R$3,1,H39/VLOOKUP(E39,$Q$15:$T$514,4,FALSE)))))</f>
        <v>1.6</v>
      </c>
      <c r="N39" s="26" t="str">
        <f t="shared" si="2"/>
        <v/>
      </c>
      <c r="O39" s="28" t="str">
        <f t="shared" si="4"/>
        <v/>
      </c>
      <c r="Q39" s="33" t="s">
        <v>86</v>
      </c>
      <c r="R39" s="21" t="s">
        <v>0</v>
      </c>
      <c r="S39" s="29"/>
      <c r="T39" s="29">
        <v>38</v>
      </c>
      <c r="U39" s="29"/>
      <c r="W39" s="30"/>
      <c r="X39" s="31"/>
      <c r="Y39" s="32" t="str">
        <f t="shared" si="3"/>
        <v/>
      </c>
      <c r="Z39" s="28" t="str">
        <f t="shared" si="5"/>
        <v/>
      </c>
      <c r="AD39" s="1"/>
      <c r="AE39" s="1"/>
      <c r="AF39" s="1"/>
      <c r="AG39" s="1"/>
      <c r="AH39" s="1"/>
    </row>
    <row r="40" spans="2:34">
      <c r="B40" s="20" t="s">
        <v>44</v>
      </c>
      <c r="C40" s="21" t="s">
        <v>87</v>
      </c>
      <c r="D40" s="22" t="str">
        <f t="shared" si="0"/>
        <v>Pointer</v>
      </c>
      <c r="E40" s="21" t="s">
        <v>85</v>
      </c>
      <c r="F40" s="24" t="str">
        <f t="shared" si="1"/>
        <v>Gear</v>
      </c>
      <c r="G40" s="25">
        <f>IF(C40="","",IF(D40='Gear Train'!$R$3,"-",VLOOKUP(C40,$Q$15:$S$514,3,FALSE)))</f>
        <v>0</v>
      </c>
      <c r="H40" s="25" t="str">
        <f>IF(C40="","",IF(OR(D40='Gear Train'!$R$7,D40='Gear Train'!$R$3,D40='Gear Train'!$R$8),"-",VLOOKUP(C40,$Q$15:$T$514,4,FALSE)))</f>
        <v>-</v>
      </c>
      <c r="I40" s="26">
        <f>IF(C40="","",IF(OR(D40='Gear Train'!$R$6,D40='Gear Train'!$R$7,D40='Gear Train'!$R$8,F40='Gear Train'!$R$7),VLOOKUP(E40,$C$15:$M$514,7,FALSE),IF(D40='Gear Train'!$R$3,VLOOKUP(C40,$Q$15:$U$514,5,FALSE),VLOOKUP(E40,$C$15:$M$514,7,FALSE)*M40)))</f>
        <v>584.4</v>
      </c>
      <c r="J40" s="26">
        <f>IF(C40="","",IF(OR(D40='Gear Train'!$R$6,D40='Gear Train'!$R$7,D40='Gear Train'!$R$8,F40='Gear Train'!$R$7),VLOOKUP(E40,$C$15:$M$514,8,FALSE),IF(D40='Gear Train'!$R$3,E40/I40,VLOOKUP(E40,$C$15:$M$514,8,FALSE)/M40)))</f>
        <v>0.34223134839151265</v>
      </c>
      <c r="K40" s="27" t="str">
        <f>IF(C40="","",IF(E40=$C$10,$C$11,IF(OR(D40='Gear Train'!$R$4,D40='Gear Train'!$R$5),IF(OR(F40='Gear Train'!$R$4,F40='Gear Train'!$R$5,F40='Gear Train'!$R$6),IF(VLOOKUP(E40,$C$15:$M$514,9,FALSE)='Gear Train'!$C$3,'Gear Train'!$C$4,'Gear Train'!$C$3),VLOOKUP(E40,$C$15:$M$514,9,FALSE)),VLOOKUP(E40,$C$15:$M$514,9,FALSE))))</f>
        <v>CW</v>
      </c>
      <c r="L40" s="26">
        <f>IF(C40="","",IF(G40="-","-",IF(K40='Gear Train'!$C$3,MOD(G40+J40*360,360),MOD(G40-J40*360,360))))</f>
        <v>123.20328542094455</v>
      </c>
      <c r="M40" s="26">
        <f>IF(C40="","",IF(OR(D40='Gear Train'!$R$6,D40='Gear Train'!$R$7,D40='Gear Train'!$R$8,F40='Gear Train'!$R$7),VLOOKUP(E40,$C$15:$M$514,10,FALSE),IF(D40='Gear Train'!$R$3,"-",IF(F40='Gear Train'!$R$3,1,H40/VLOOKUP(E40,$Q$15:$T$514,4,FALSE)))))</f>
        <v>123.20328542094455</v>
      </c>
      <c r="N40" s="26">
        <f t="shared" si="2"/>
        <v>583.92999999999995</v>
      </c>
      <c r="O40" s="28">
        <f t="shared" si="4"/>
        <v>-8.0489099720870705E-4</v>
      </c>
      <c r="Q40" s="33" t="s">
        <v>88</v>
      </c>
      <c r="R40" s="21" t="s">
        <v>0</v>
      </c>
      <c r="S40" s="29"/>
      <c r="T40" s="29">
        <v>53</v>
      </c>
      <c r="U40" s="29"/>
      <c r="W40" s="30"/>
      <c r="X40" s="31"/>
      <c r="Y40" s="32" t="str">
        <f t="shared" si="3"/>
        <v/>
      </c>
      <c r="Z40" s="28" t="str">
        <f t="shared" si="5"/>
        <v/>
      </c>
      <c r="AD40" s="1"/>
      <c r="AE40" s="1"/>
      <c r="AF40" s="1"/>
      <c r="AG40" s="1"/>
      <c r="AH40" s="1"/>
    </row>
    <row r="41" spans="2:34">
      <c r="B41" s="20"/>
      <c r="C41" s="21"/>
      <c r="D41" s="22" t="str">
        <f t="shared" si="0"/>
        <v/>
      </c>
      <c r="E41" s="21"/>
      <c r="F41" s="24" t="str">
        <f t="shared" si="1"/>
        <v/>
      </c>
      <c r="G41" s="25" t="str">
        <f>IF(C41="","",IF(D41='Gear Train'!$R$3,"-",VLOOKUP(C41,$Q$15:$S$514,3,FALSE)))</f>
        <v/>
      </c>
      <c r="H41" s="25" t="str">
        <f>IF(C41="","",IF(OR(D41='Gear Train'!$R$7,D41='Gear Train'!$R$3,D41='Gear Train'!$R$8),"-",VLOOKUP(C41,$Q$15:$T$514,4,FALSE)))</f>
        <v/>
      </c>
      <c r="I41" s="26" t="str">
        <f>IF(C41="","",IF(OR(D41='Gear Train'!$R$6,D41='Gear Train'!$R$7,D41='Gear Train'!$R$8,F41='Gear Train'!$R$7),VLOOKUP(E41,$C$15:$M$514,7,FALSE),IF(D41='Gear Train'!$R$3,VLOOKUP(C41,$Q$15:$U$514,5,FALSE),VLOOKUP(E41,$C$15:$M$514,7,FALSE)*M41)))</f>
        <v/>
      </c>
      <c r="J41" s="26" t="str">
        <f>IF(C41="","",IF(OR(D41='Gear Train'!$R$6,D41='Gear Train'!$R$7,D41='Gear Train'!$R$8,F41='Gear Train'!$R$7),VLOOKUP(E41,$C$15:$M$514,8,FALSE),IF(D41='Gear Train'!$R$3,E41/I41,VLOOKUP(E41,$C$15:$M$514,8,FALSE)/M41)))</f>
        <v/>
      </c>
      <c r="K41" s="27" t="str">
        <f>IF(C41="","",IF(E41=$C$10,$C$11,IF(OR(D41='Gear Train'!$R$4,D41='Gear Train'!$R$5),IF(OR(F41='Gear Train'!$R$4,F41='Gear Train'!$R$5,F41='Gear Train'!$R$6),IF(VLOOKUP(E41,$C$15:$M$514,9,FALSE)='Gear Train'!$C$3,'Gear Train'!$C$4,'Gear Train'!$C$3),VLOOKUP(E41,$C$15:$M$514,9,FALSE)),VLOOKUP(E41,$C$15:$M$514,9,FALSE))))</f>
        <v/>
      </c>
      <c r="L41" s="26" t="str">
        <f>IF(C41="","",IF(G41="-","-",IF(K41='Gear Train'!$C$3,MOD(G41+J41*360,360),MOD(G41-J41*360,360))))</f>
        <v/>
      </c>
      <c r="M41" s="26" t="str">
        <f>IF(C41="","",IF(OR(D41='Gear Train'!$R$6,D41='Gear Train'!$R$7,D41='Gear Train'!$R$8,F41='Gear Train'!$R$7),VLOOKUP(E41,$C$15:$M$514,10,FALSE),IF(D41='Gear Train'!$R$3,"-",IF(F41='Gear Train'!$R$3,1,H41/VLOOKUP(E41,$Q$15:$T$514,4,FALSE)))))</f>
        <v/>
      </c>
      <c r="N41" s="26" t="str">
        <f t="shared" si="2"/>
        <v/>
      </c>
      <c r="O41" s="28" t="str">
        <f t="shared" si="4"/>
        <v/>
      </c>
      <c r="Q41" s="33" t="s">
        <v>89</v>
      </c>
      <c r="R41" s="21" t="s">
        <v>0</v>
      </c>
      <c r="S41" s="29"/>
      <c r="T41" s="29">
        <v>96</v>
      </c>
      <c r="U41" s="29"/>
      <c r="W41" s="30"/>
      <c r="X41" s="31"/>
      <c r="Y41" s="32" t="str">
        <f t="shared" si="3"/>
        <v/>
      </c>
      <c r="Z41" s="28" t="str">
        <f t="shared" si="5"/>
        <v/>
      </c>
      <c r="AD41" s="1"/>
      <c r="AE41" s="1"/>
      <c r="AF41" s="1"/>
      <c r="AG41" s="1"/>
      <c r="AH41" s="1"/>
    </row>
    <row r="42" spans="2:34">
      <c r="B42" s="20"/>
      <c r="C42" s="21" t="s">
        <v>90</v>
      </c>
      <c r="D42" s="22" t="str">
        <f t="shared" si="0"/>
        <v>Gear</v>
      </c>
      <c r="E42" s="21" t="s">
        <v>40</v>
      </c>
      <c r="F42" s="24" t="str">
        <f t="shared" si="1"/>
        <v>Axis</v>
      </c>
      <c r="G42" s="25">
        <f>IF(C42="","",IF(D42='Gear Train'!$R$3,"-",VLOOKUP(C42,$Q$15:$S$514,3,FALSE)))</f>
        <v>0</v>
      </c>
      <c r="H42" s="25">
        <f>IF(C42="","",IF(OR(D42='Gear Train'!$R$7,D42='Gear Train'!$R$3,D42='Gear Train'!$R$8),"-",VLOOKUP(C42,$Q$15:$T$514,4,FALSE)))</f>
        <v>57</v>
      </c>
      <c r="I42" s="26">
        <f>IF(C42="","",IF(OR(D42='Gear Train'!$R$6,D42='Gear Train'!$R$7,D42='Gear Train'!$R$8,F42='Gear Train'!$R$7),VLOOKUP(E42,$C$15:$M$514,7,FALSE),IF(D42='Gear Train'!$R$3,VLOOKUP(C42,$Q$15:$U$514,5,FALSE),VLOOKUP(E42,$C$15:$M$514,7,FALSE)*M42)))</f>
        <v>365.25</v>
      </c>
      <c r="J42" s="26">
        <f>IF(C42="","",IF(OR(D42='Gear Train'!$R$6,D42='Gear Train'!$R$7,D42='Gear Train'!$R$8,F42='Gear Train'!$R$7),VLOOKUP(E42,$C$15:$M$514,8,FALSE),IF(D42='Gear Train'!$R$3,E42/I42,VLOOKUP(E42,$C$15:$M$514,8,FALSE)/M42)))</f>
        <v>0.54757015742642023</v>
      </c>
      <c r="K42" s="27">
        <f>IF(C42="","",IF(E42=$C$10,$C$11,IF(OR(D42='Gear Train'!$R$4,D42='Gear Train'!$R$5),IF(OR(F42='Gear Train'!$R$4,F42='Gear Train'!$R$5,F42='Gear Train'!$R$6),IF(VLOOKUP(E42,$C$15:$M$514,9,FALSE)='Gear Train'!$C$3,'Gear Train'!$C$4,'Gear Train'!$C$3),VLOOKUP(E42,$C$15:$M$514,9,FALSE)),VLOOKUP(E42,$C$15:$M$514,9,FALSE))))</f>
        <v>117</v>
      </c>
      <c r="L42" s="26">
        <f>IF(C42="","",IF(G42="-","-",IF(K42='Gear Train'!$C$3,MOD(G42+J42*360,360),MOD(G42-J42*360,360))))</f>
        <v>162.87474332648873</v>
      </c>
      <c r="M42" s="26">
        <f>IF(C42="","",IF(OR(D42='Gear Train'!$R$6,D42='Gear Train'!$R$7,D42='Gear Train'!$R$8,F42='Gear Train'!$R$7),VLOOKUP(E42,$C$15:$M$514,10,FALSE),IF(D42='Gear Train'!$R$3,"-",IF(F42='Gear Train'!$R$3,1,H42/VLOOKUP(E42,$Q$15:$T$514,4,FALSE)))))</f>
        <v>162.87474332648873</v>
      </c>
      <c r="N42" s="26" t="str">
        <f t="shared" si="2"/>
        <v/>
      </c>
      <c r="O42" s="28" t="str">
        <f t="shared" si="4"/>
        <v/>
      </c>
      <c r="Q42" s="33" t="s">
        <v>91</v>
      </c>
      <c r="R42" s="21" t="s">
        <v>0</v>
      </c>
      <c r="S42" s="29"/>
      <c r="T42" s="29">
        <v>15</v>
      </c>
      <c r="U42" s="29"/>
      <c r="W42" s="30"/>
      <c r="X42" s="31"/>
      <c r="Y42" s="32" t="str">
        <f t="shared" si="3"/>
        <v/>
      </c>
      <c r="Z42" s="28" t="str">
        <f t="shared" si="5"/>
        <v/>
      </c>
      <c r="AD42" s="1"/>
      <c r="AE42" s="1"/>
      <c r="AF42" s="1"/>
      <c r="AG42" s="1"/>
      <c r="AH42" s="1"/>
    </row>
    <row r="43" spans="2:34">
      <c r="B43" s="20"/>
      <c r="C43" s="21" t="s">
        <v>92</v>
      </c>
      <c r="D43" s="22" t="str">
        <f t="shared" si="0"/>
        <v>Gear</v>
      </c>
      <c r="E43" s="21" t="s">
        <v>90</v>
      </c>
      <c r="F43" s="24" t="str">
        <f t="shared" si="1"/>
        <v>Gear</v>
      </c>
      <c r="G43" s="25">
        <f>IF(C43="","",IF(D43='Gear Train'!$R$3,"-",VLOOKUP(C43,$Q$15:$S$514,3,FALSE)))</f>
        <v>0</v>
      </c>
      <c r="H43" s="25">
        <f>IF(C43="","",IF(OR(D43='Gear Train'!$R$7,D43='Gear Train'!$R$3,D43='Gear Train'!$R$8),"-",VLOOKUP(C43,$Q$15:$T$514,4,FALSE)))</f>
        <v>59</v>
      </c>
      <c r="I43" s="26">
        <f>IF(C43="","",IF(OR(D43='Gear Train'!$R$6,D43='Gear Train'!$R$7,D43='Gear Train'!$R$8,F43='Gear Train'!$R$7),VLOOKUP(E43,$C$15:$M$514,7,FALSE),IF(D43='Gear Train'!$R$3,VLOOKUP(C43,$Q$15:$U$514,5,FALSE),VLOOKUP(E43,$C$15:$M$514,7,FALSE)*M43)))</f>
        <v>378.06578947368428</v>
      </c>
      <c r="J43" s="26">
        <f>IF(C43="","",IF(OR(D43='Gear Train'!$R$6,D43='Gear Train'!$R$7,D43='Gear Train'!$R$8,F43='Gear Train'!$R$7),VLOOKUP(E43,$C$15:$M$514,8,FALSE),IF(D43='Gear Train'!$R$3,E43/I43,VLOOKUP(E43,$C$15:$M$514,8,FALSE)/M43)))</f>
        <v>0.52900845717467715</v>
      </c>
      <c r="K43" s="27" t="str">
        <f>IF(C43="","",IF(E43=$C$10,$C$11,IF(OR(D43='Gear Train'!$R$4,D43='Gear Train'!$R$5),IF(OR(F43='Gear Train'!$R$4,F43='Gear Train'!$R$5,F43='Gear Train'!$R$6),IF(VLOOKUP(E43,$C$15:$M$514,9,FALSE)='Gear Train'!$C$3,'Gear Train'!$C$4,'Gear Train'!$C$3),VLOOKUP(E43,$C$15:$M$514,9,FALSE)),VLOOKUP(E43,$C$15:$M$514,9,FALSE))))</f>
        <v>CW</v>
      </c>
      <c r="L43" s="26">
        <f>IF(C43="","",IF(G43="-","-",IF(K43='Gear Train'!$C$3,MOD(G43+J43*360,360),MOD(G43-J43*360,360))))</f>
        <v>190.44304458288377</v>
      </c>
      <c r="M43" s="26">
        <f>IF(C43="","",IF(OR(D43='Gear Train'!$R$6,D43='Gear Train'!$R$7,D43='Gear Train'!$R$8,F43='Gear Train'!$R$7),VLOOKUP(E43,$C$15:$M$514,10,FALSE),IF(D43='Gear Train'!$R$3,"-",IF(F43='Gear Train'!$R$3,1,H43/VLOOKUP(E43,$Q$15:$T$514,4,FALSE)))))</f>
        <v>1.0350877192982457</v>
      </c>
      <c r="N43" s="26" t="str">
        <f t="shared" si="2"/>
        <v/>
      </c>
      <c r="O43" s="28" t="str">
        <f t="shared" si="4"/>
        <v/>
      </c>
      <c r="Q43" s="33" t="s">
        <v>93</v>
      </c>
      <c r="R43" s="21" t="s">
        <v>0</v>
      </c>
      <c r="S43" s="29"/>
      <c r="T43" s="29">
        <v>27</v>
      </c>
      <c r="U43" s="29"/>
      <c r="W43" s="30"/>
      <c r="X43" s="31"/>
      <c r="Y43" s="32" t="str">
        <f t="shared" si="3"/>
        <v/>
      </c>
      <c r="Z43" s="28" t="str">
        <f t="shared" si="5"/>
        <v/>
      </c>
      <c r="AD43" s="1"/>
      <c r="AE43" s="1"/>
      <c r="AF43" s="1"/>
      <c r="AG43" s="1"/>
      <c r="AH43" s="1"/>
    </row>
    <row r="44" spans="2:34">
      <c r="B44" s="20"/>
      <c r="C44" s="21" t="s">
        <v>94</v>
      </c>
      <c r="D44" s="22" t="str">
        <f t="shared" si="0"/>
        <v>Axis</v>
      </c>
      <c r="E44" s="21" t="s">
        <v>92</v>
      </c>
      <c r="F44" s="24" t="str">
        <f t="shared" si="1"/>
        <v>Gear</v>
      </c>
      <c r="G44" s="25">
        <f>IF(C44="","",IF(D44='Gear Train'!$R$3,"-",VLOOKUP(C44,$Q$15:$S$514,3,FALSE)))</f>
        <v>0</v>
      </c>
      <c r="H44" s="25" t="str">
        <f>IF(C44="","",IF(OR(D44='Gear Train'!$R$7,D44='Gear Train'!$R$3,D44='Gear Train'!$R$8),"-",VLOOKUP(C44,$Q$15:$T$514,4,FALSE)))</f>
        <v>-</v>
      </c>
      <c r="I44" s="26">
        <f>IF(C44="","",IF(OR(D44='Gear Train'!$R$6,D44='Gear Train'!$R$7,D44='Gear Train'!$R$8,F44='Gear Train'!$R$7),VLOOKUP(E44,$C$15:$M$514,7,FALSE),IF(D44='Gear Train'!$R$3,VLOOKUP(C44,$Q$15:$U$514,5,FALSE),VLOOKUP(E44,$C$15:$M$514,7,FALSE)*M44)))</f>
        <v>378.06578947368428</v>
      </c>
      <c r="J44" s="26">
        <f>IF(C44="","",IF(OR(D44='Gear Train'!$R$6,D44='Gear Train'!$R$7,D44='Gear Train'!$R$8,F44='Gear Train'!$R$7),VLOOKUP(E44,$C$15:$M$514,8,FALSE),IF(D44='Gear Train'!$R$3,E44/I44,VLOOKUP(E44,$C$15:$M$514,8,FALSE)/M44)))</f>
        <v>0.52900845717467715</v>
      </c>
      <c r="K44" s="27" t="str">
        <f>IF(C44="","",IF(E44=$C$10,$C$11,IF(OR(D44='Gear Train'!$R$4,D44='Gear Train'!$R$5),IF(OR(F44='Gear Train'!$R$4,F44='Gear Train'!$R$5,F44='Gear Train'!$R$6),IF(VLOOKUP(E44,$C$15:$M$514,9,FALSE)='Gear Train'!$C$3,'Gear Train'!$C$4,'Gear Train'!$C$3),VLOOKUP(E44,$C$15:$M$514,9,FALSE)),VLOOKUP(E44,$C$15:$M$514,9,FALSE))))</f>
        <v>CW</v>
      </c>
      <c r="L44" s="26">
        <f>IF(C44="","",IF(G44="-","-",IF(K44='Gear Train'!$C$3,MOD(G44+J44*360,360),MOD(G44-J44*360,360))))</f>
        <v>190.44304458288377</v>
      </c>
      <c r="M44" s="26">
        <f>IF(C44="","",IF(OR(D44='Gear Train'!$R$6,D44='Gear Train'!$R$7,D44='Gear Train'!$R$8,F44='Gear Train'!$R$7),VLOOKUP(E44,$C$15:$M$514,10,FALSE),IF(D44='Gear Train'!$R$3,"-",IF(F44='Gear Train'!$R$3,1,H44/VLOOKUP(E44,$Q$15:$T$514,4,FALSE)))))</f>
        <v>190.44304458288377</v>
      </c>
      <c r="N44" s="26" t="str">
        <f t="shared" si="2"/>
        <v/>
      </c>
      <c r="O44" s="28" t="str">
        <f t="shared" si="4"/>
        <v/>
      </c>
      <c r="Q44" s="33" t="s">
        <v>95</v>
      </c>
      <c r="R44" s="21" t="s">
        <v>0</v>
      </c>
      <c r="S44" s="29"/>
      <c r="T44" s="29">
        <v>53</v>
      </c>
      <c r="U44" s="29"/>
      <c r="W44" s="30"/>
      <c r="X44" s="31"/>
      <c r="Y44" s="32" t="str">
        <f t="shared" si="3"/>
        <v/>
      </c>
      <c r="Z44" s="28" t="str">
        <f t="shared" si="5"/>
        <v/>
      </c>
      <c r="AD44" s="1"/>
      <c r="AE44" s="1"/>
      <c r="AF44" s="1"/>
      <c r="AG44" s="1"/>
      <c r="AH44" s="1"/>
    </row>
    <row r="45" spans="2:34">
      <c r="B45" s="20"/>
      <c r="C45" s="21" t="s">
        <v>96</v>
      </c>
      <c r="D45" s="22" t="str">
        <f t="shared" si="0"/>
        <v>Gear</v>
      </c>
      <c r="E45" s="21" t="s">
        <v>94</v>
      </c>
      <c r="F45" s="24" t="str">
        <f t="shared" si="1"/>
        <v>Axis</v>
      </c>
      <c r="G45" s="25">
        <f>IF(C45="","",IF(D45='Gear Train'!$R$3,"-",VLOOKUP(C45,$Q$15:$S$514,3,FALSE)))</f>
        <v>0</v>
      </c>
      <c r="H45" s="25">
        <f>IF(C45="","",IF(OR(D45='Gear Train'!$R$7,D45='Gear Train'!$R$3,D45='Gear Train'!$R$8),"-",VLOOKUP(C45,$Q$15:$T$514,4,FALSE)))</f>
        <v>60</v>
      </c>
      <c r="I45" s="26">
        <f>IF(C45="","",IF(OR(D45='Gear Train'!$R$6,D45='Gear Train'!$R$7,D45='Gear Train'!$R$8,F45='Gear Train'!$R$7),VLOOKUP(E45,$C$15:$M$514,7,FALSE),IF(D45='Gear Train'!$R$3,VLOOKUP(C45,$Q$15:$U$514,5,FALSE),VLOOKUP(E45,$C$15:$M$514,7,FALSE)*M45)))</f>
        <v>378.06578947368428</v>
      </c>
      <c r="J45" s="26">
        <f>IF(C45="","",IF(OR(D45='Gear Train'!$R$6,D45='Gear Train'!$R$7,D45='Gear Train'!$R$8,F45='Gear Train'!$R$7),VLOOKUP(E45,$C$15:$M$514,8,FALSE),IF(D45='Gear Train'!$R$3,E45/I45,VLOOKUP(E45,$C$15:$M$514,8,FALSE)/M45)))</f>
        <v>0.52900845717467715</v>
      </c>
      <c r="K45" s="27" t="str">
        <f>IF(C45="","",IF(E45=$C$10,$C$11,IF(OR(D45='Gear Train'!$R$4,D45='Gear Train'!$R$5),IF(OR(F45='Gear Train'!$R$4,F45='Gear Train'!$R$5,F45='Gear Train'!$R$6),IF(VLOOKUP(E45,$C$15:$M$514,9,FALSE)='Gear Train'!$C$3,'Gear Train'!$C$4,'Gear Train'!$C$3),VLOOKUP(E45,$C$15:$M$514,9,FALSE)),VLOOKUP(E45,$C$15:$M$514,9,FALSE))))</f>
        <v>CW</v>
      </c>
      <c r="L45" s="26">
        <f>IF(C45="","",IF(G45="-","-",IF(K45='Gear Train'!$C$3,MOD(G45+J45*360,360),MOD(G45-J45*360,360))))</f>
        <v>190.44304458288377</v>
      </c>
      <c r="M45" s="26">
        <f>IF(C45="","",IF(OR(D45='Gear Train'!$R$6,D45='Gear Train'!$R$7,D45='Gear Train'!$R$8,F45='Gear Train'!$R$7),VLOOKUP(E45,$C$15:$M$514,10,FALSE),IF(D45='Gear Train'!$R$3,"-",IF(F45='Gear Train'!$R$3,1,H45/VLOOKUP(E45,$Q$15:$T$514,4,FALSE)))))</f>
        <v>190.44304458288377</v>
      </c>
      <c r="N45" s="26" t="str">
        <f t="shared" si="2"/>
        <v/>
      </c>
      <c r="O45" s="28" t="str">
        <f t="shared" si="4"/>
        <v/>
      </c>
      <c r="Q45" s="33" t="s">
        <v>97</v>
      </c>
      <c r="R45" s="21" t="s">
        <v>0</v>
      </c>
      <c r="S45" s="29"/>
      <c r="T45" s="29">
        <v>57</v>
      </c>
      <c r="U45" s="29"/>
      <c r="W45" s="30"/>
      <c r="X45" s="31"/>
      <c r="Y45" s="32" t="str">
        <f t="shared" si="3"/>
        <v/>
      </c>
      <c r="Z45" s="28" t="str">
        <f t="shared" si="5"/>
        <v/>
      </c>
      <c r="AD45" s="1"/>
      <c r="AE45" s="1"/>
      <c r="AF45" s="1"/>
      <c r="AG45" s="1"/>
      <c r="AH45" s="1"/>
    </row>
    <row r="46" spans="2:34">
      <c r="B46" s="20"/>
      <c r="C46" s="21" t="s">
        <v>98</v>
      </c>
      <c r="D46" s="22" t="str">
        <f t="shared" si="0"/>
        <v>Gear</v>
      </c>
      <c r="E46" s="21" t="s">
        <v>96</v>
      </c>
      <c r="F46" s="24" t="str">
        <f t="shared" si="1"/>
        <v>Gear</v>
      </c>
      <c r="G46" s="25">
        <f>IF(C46="","",IF(D46='Gear Train'!$R$3,"-",VLOOKUP(C46,$Q$15:$S$514,3,FALSE)))</f>
        <v>0</v>
      </c>
      <c r="H46" s="25">
        <f>IF(C46="","",IF(OR(D46='Gear Train'!$R$7,D46='Gear Train'!$R$3,D46='Gear Train'!$R$8),"-",VLOOKUP(C46,$Q$15:$T$514,4,FALSE)))</f>
        <v>60</v>
      </c>
      <c r="I46" s="26">
        <f>IF(C46="","",IF(OR(D46='Gear Train'!$R$6,D46='Gear Train'!$R$7,D46='Gear Train'!$R$8,F46='Gear Train'!$R$7),VLOOKUP(E46,$C$15:$M$514,7,FALSE),IF(D46='Gear Train'!$R$3,VLOOKUP(C46,$Q$15:$U$514,5,FALSE),VLOOKUP(E46,$C$15:$M$514,7,FALSE)*M46)))</f>
        <v>378.06578947368428</v>
      </c>
      <c r="J46" s="26">
        <f>IF(C46="","",IF(OR(D46='Gear Train'!$R$6,D46='Gear Train'!$R$7,D46='Gear Train'!$R$8,F46='Gear Train'!$R$7),VLOOKUP(E46,$C$15:$M$514,8,FALSE),IF(D46='Gear Train'!$R$3,E46/I46,VLOOKUP(E46,$C$15:$M$514,8,FALSE)/M46)))</f>
        <v>0.52900845717467715</v>
      </c>
      <c r="K46" s="27">
        <f>IF(C46="","",IF(E46=$C$10,$C$11,IF(OR(D46='Gear Train'!$R$4,D46='Gear Train'!$R$5),IF(OR(F46='Gear Train'!$R$4,F46='Gear Train'!$R$5,F46='Gear Train'!$R$6),IF(VLOOKUP(E46,$C$15:$M$514,9,FALSE)='Gear Train'!$C$3,'Gear Train'!$C$4,'Gear Train'!$C$3),VLOOKUP(E46,$C$15:$M$514,9,FALSE)),VLOOKUP(E46,$C$15:$M$514,9,FALSE))))</f>
        <v>117</v>
      </c>
      <c r="L46" s="26">
        <f>IF(C46="","",IF(G46="-","-",IF(K46='Gear Train'!$C$3,MOD(G46+J46*360,360),MOD(G46-J46*360,360))))</f>
        <v>169.55695541711623</v>
      </c>
      <c r="M46" s="26">
        <f>IF(C46="","",IF(OR(D46='Gear Train'!$R$6,D46='Gear Train'!$R$7,D46='Gear Train'!$R$8,F46='Gear Train'!$R$7),VLOOKUP(E46,$C$15:$M$514,10,FALSE),IF(D46='Gear Train'!$R$3,"-",IF(F46='Gear Train'!$R$3,1,H46/VLOOKUP(E46,$Q$15:$T$514,4,FALSE)))))</f>
        <v>1</v>
      </c>
      <c r="N46" s="26" t="str">
        <f t="shared" si="2"/>
        <v/>
      </c>
      <c r="O46" s="28" t="str">
        <f t="shared" si="4"/>
        <v/>
      </c>
      <c r="Q46" s="33" t="s">
        <v>99</v>
      </c>
      <c r="R46" s="21" t="s">
        <v>0</v>
      </c>
      <c r="S46" s="29"/>
      <c r="T46" s="29">
        <v>15</v>
      </c>
      <c r="U46" s="29"/>
      <c r="W46" s="30"/>
      <c r="X46" s="31"/>
      <c r="Y46" s="32" t="str">
        <f t="shared" si="3"/>
        <v/>
      </c>
      <c r="Z46" s="28" t="str">
        <f t="shared" si="5"/>
        <v/>
      </c>
      <c r="AD46" s="1"/>
      <c r="AE46" s="1"/>
      <c r="AF46" s="1"/>
      <c r="AG46" s="1"/>
      <c r="AH46" s="1"/>
    </row>
    <row r="47" spans="2:34">
      <c r="B47" s="20" t="s">
        <v>46</v>
      </c>
      <c r="C47" s="21" t="s">
        <v>100</v>
      </c>
      <c r="D47" s="22" t="str">
        <f t="shared" si="0"/>
        <v>Pointer</v>
      </c>
      <c r="E47" s="21" t="s">
        <v>98</v>
      </c>
      <c r="F47" s="24" t="str">
        <f t="shared" si="1"/>
        <v>Gear</v>
      </c>
      <c r="G47" s="25">
        <f>IF(C47="","",IF(D47='Gear Train'!$R$3,"-",VLOOKUP(C47,$Q$15:$S$514,3,FALSE)))</f>
        <v>0</v>
      </c>
      <c r="H47" s="25" t="str">
        <f>IF(C47="","",IF(OR(D47='Gear Train'!$R$7,D47='Gear Train'!$R$3,D47='Gear Train'!$R$8),"-",VLOOKUP(C47,$Q$15:$T$514,4,FALSE)))</f>
        <v>-</v>
      </c>
      <c r="I47" s="26">
        <f>IF(C47="","",IF(OR(D47='Gear Train'!$R$6,D47='Gear Train'!$R$7,D47='Gear Train'!$R$8,F47='Gear Train'!$R$7),VLOOKUP(E47,$C$15:$M$514,7,FALSE),IF(D47='Gear Train'!$R$3,VLOOKUP(C47,$Q$15:$U$514,5,FALSE),VLOOKUP(E47,$C$15:$M$514,7,FALSE)*M47)))</f>
        <v>378.06578947368428</v>
      </c>
      <c r="J47" s="26">
        <f>IF(C47="","",IF(OR(D47='Gear Train'!$R$6,D47='Gear Train'!$R$7,D47='Gear Train'!$R$8,F47='Gear Train'!$R$7),VLOOKUP(E47,$C$15:$M$514,8,FALSE),IF(D47='Gear Train'!$R$3,E47/I47,VLOOKUP(E47,$C$15:$M$514,8,FALSE)/M47)))</f>
        <v>0.52900845717467715</v>
      </c>
      <c r="K47" s="27">
        <f>IF(C47="","",IF(E47=$C$10,$C$11,IF(OR(D47='Gear Train'!$R$4,D47='Gear Train'!$R$5),IF(OR(F47='Gear Train'!$R$4,F47='Gear Train'!$R$5,F47='Gear Train'!$R$6),IF(VLOOKUP(E47,$C$15:$M$514,9,FALSE)='Gear Train'!$C$3,'Gear Train'!$C$4,'Gear Train'!$C$3),VLOOKUP(E47,$C$15:$M$514,9,FALSE)),VLOOKUP(E47,$C$15:$M$514,9,FALSE))))</f>
        <v>117</v>
      </c>
      <c r="L47" s="26">
        <f>IF(C47="","",IF(G47="-","-",IF(K47='Gear Train'!$C$3,MOD(G47+J47*360,360),MOD(G47-J47*360,360))))</f>
        <v>169.55695541711623</v>
      </c>
      <c r="M47" s="26">
        <f>IF(C47="","",IF(OR(D47='Gear Train'!$R$6,D47='Gear Train'!$R$7,D47='Gear Train'!$R$8,F47='Gear Train'!$R$7),VLOOKUP(E47,$C$15:$M$514,10,FALSE),IF(D47='Gear Train'!$R$3,"-",IF(F47='Gear Train'!$R$3,1,H47/VLOOKUP(E47,$Q$15:$T$514,4,FALSE)))))</f>
        <v>169.55695541711623</v>
      </c>
      <c r="N47" s="26">
        <f t="shared" si="2"/>
        <v>378.09</v>
      </c>
      <c r="O47" s="28">
        <f t="shared" si="4"/>
        <v>6.4033765282633937E-5</v>
      </c>
      <c r="Q47" s="33" t="s">
        <v>101</v>
      </c>
      <c r="R47" s="21" t="s">
        <v>0</v>
      </c>
      <c r="S47" s="29"/>
      <c r="T47" s="29">
        <v>60</v>
      </c>
      <c r="U47" s="29"/>
      <c r="W47" s="30"/>
      <c r="X47" s="31"/>
      <c r="Y47" s="32" t="str">
        <f t="shared" si="3"/>
        <v/>
      </c>
      <c r="Z47" s="28" t="str">
        <f t="shared" si="5"/>
        <v/>
      </c>
      <c r="AD47" s="1"/>
      <c r="AE47" s="1"/>
      <c r="AF47" s="1"/>
      <c r="AG47" s="1"/>
      <c r="AH47" s="1"/>
    </row>
    <row r="48" spans="2:34">
      <c r="B48" s="20"/>
      <c r="C48" s="21"/>
      <c r="D48" s="22" t="str">
        <f t="shared" si="0"/>
        <v/>
      </c>
      <c r="E48" s="21"/>
      <c r="F48" s="24" t="str">
        <f t="shared" si="1"/>
        <v/>
      </c>
      <c r="G48" s="25" t="str">
        <f>IF(C48="","",IF(D48='Gear Train'!$R$3,"-",VLOOKUP(C48,$Q$15:$S$514,3,FALSE)))</f>
        <v/>
      </c>
      <c r="H48" s="25" t="str">
        <f>IF(C48="","",IF(OR(D48='Gear Train'!$R$7,D48='Gear Train'!$R$3,D48='Gear Train'!$R$8),"-",VLOOKUP(C48,$Q$15:$T$514,4,FALSE)))</f>
        <v/>
      </c>
      <c r="I48" s="26" t="str">
        <f>IF(C48="","",IF(OR(D48='Gear Train'!$R$6,D48='Gear Train'!$R$7,D48='Gear Train'!$R$8,F48='Gear Train'!$R$7),VLOOKUP(E48,$C$15:$M$514,7,FALSE),IF(D48='Gear Train'!$R$3,VLOOKUP(C48,$Q$15:$U$514,5,FALSE),VLOOKUP(E48,$C$15:$M$514,7,FALSE)*M48)))</f>
        <v/>
      </c>
      <c r="J48" s="26" t="str">
        <f>IF(C48="","",IF(OR(D48='Gear Train'!$R$6,D48='Gear Train'!$R$7,D48='Gear Train'!$R$8,F48='Gear Train'!$R$7),VLOOKUP(E48,$C$15:$M$514,8,FALSE),IF(D48='Gear Train'!$R$3,E48/I48,VLOOKUP(E48,$C$15:$M$514,8,FALSE)/M48)))</f>
        <v/>
      </c>
      <c r="K48" s="27" t="str">
        <f>IF(C48="","",IF(E48=$C$10,$C$11,IF(OR(D48='Gear Train'!$R$4,D48='Gear Train'!$R$5),IF(OR(F48='Gear Train'!$R$4,F48='Gear Train'!$R$5,F48='Gear Train'!$R$6),IF(VLOOKUP(E48,$C$15:$M$514,9,FALSE)='Gear Train'!$C$3,'Gear Train'!$C$4,'Gear Train'!$C$3),VLOOKUP(E48,$C$15:$M$514,9,FALSE)),VLOOKUP(E48,$C$15:$M$514,9,FALSE))))</f>
        <v/>
      </c>
      <c r="L48" s="26" t="str">
        <f>IF(C48="","",IF(G48="-","-",IF(K48='Gear Train'!$C$3,MOD(G48+J48*360,360),MOD(G48-J48*360,360))))</f>
        <v/>
      </c>
      <c r="M48" s="26" t="str">
        <f>IF(C48="","",IF(OR(D48='Gear Train'!$R$6,D48='Gear Train'!$R$7,D48='Gear Train'!$R$8,F48='Gear Train'!$R$7),VLOOKUP(E48,$C$15:$M$514,10,FALSE),IF(D48='Gear Train'!$R$3,"-",IF(F48='Gear Train'!$R$3,1,H48/VLOOKUP(E48,$Q$15:$T$514,4,FALSE)))))</f>
        <v/>
      </c>
      <c r="N48" s="26" t="str">
        <f t="shared" si="2"/>
        <v/>
      </c>
      <c r="O48" s="28" t="str">
        <f t="shared" si="4"/>
        <v/>
      </c>
      <c r="Q48" s="33" t="s">
        <v>102</v>
      </c>
      <c r="R48" s="21" t="s">
        <v>0</v>
      </c>
      <c r="S48" s="29"/>
      <c r="T48" s="29">
        <v>60</v>
      </c>
      <c r="U48" s="29"/>
      <c r="W48" s="30"/>
      <c r="X48" s="31"/>
      <c r="Y48" s="32" t="str">
        <f t="shared" si="3"/>
        <v/>
      </c>
      <c r="Z48" s="28" t="str">
        <f t="shared" si="5"/>
        <v/>
      </c>
      <c r="AD48" s="1"/>
      <c r="AE48" s="1"/>
      <c r="AF48" s="1"/>
      <c r="AG48" s="1"/>
      <c r="AH48" s="1"/>
    </row>
    <row r="49" spans="2:34">
      <c r="B49" s="20"/>
      <c r="C49" s="21" t="s">
        <v>41</v>
      </c>
      <c r="D49" s="22" t="str">
        <f t="shared" si="0"/>
        <v>Gear</v>
      </c>
      <c r="E49" s="21" t="s">
        <v>40</v>
      </c>
      <c r="F49" s="24" t="str">
        <f t="shared" si="1"/>
        <v>Axis</v>
      </c>
      <c r="G49" s="25">
        <f>IF(C49="","",IF(D49='Gear Train'!$R$3,"-",VLOOKUP(C49,$Q$15:$S$514,3,FALSE)))</f>
        <v>0</v>
      </c>
      <c r="H49" s="25">
        <f>IF(C49="","",IF(OR(D49='Gear Train'!$R$7,D49='Gear Train'!$R$3,D49='Gear Train'!$R$8),"-",VLOOKUP(C49,$Q$15:$T$514,4,FALSE)))</f>
        <v>64</v>
      </c>
      <c r="I49" s="26">
        <f>IF(C49="","",IF(OR(D49='Gear Train'!$R$6,D49='Gear Train'!$R$7,D49='Gear Train'!$R$8,F49='Gear Train'!$R$7),VLOOKUP(E49,$C$15:$M$514,7,FALSE),IF(D49='Gear Train'!$R$3,VLOOKUP(C49,$Q$15:$U$514,5,FALSE),VLOOKUP(E49,$C$15:$M$514,7,FALSE)*M49)))</f>
        <v>365.25</v>
      </c>
      <c r="J49" s="26">
        <f>IF(C49="","",IF(OR(D49='Gear Train'!$R$6,D49='Gear Train'!$R$7,D49='Gear Train'!$R$8,F49='Gear Train'!$R$7),VLOOKUP(E49,$C$15:$M$514,8,FALSE),IF(D49='Gear Train'!$R$3,E49/I49,VLOOKUP(E49,$C$15:$M$514,8,FALSE)/M49)))</f>
        <v>0.54757015742642023</v>
      </c>
      <c r="K49" s="27">
        <f>IF(C49="","",IF(E49=$C$10,$C$11,IF(OR(D49='Gear Train'!$R$4,D49='Gear Train'!$R$5),IF(OR(F49='Gear Train'!$R$4,F49='Gear Train'!$R$5,F49='Gear Train'!$R$6),IF(VLOOKUP(E49,$C$15:$M$514,9,FALSE)='Gear Train'!$C$3,'Gear Train'!$C$4,'Gear Train'!$C$3),VLOOKUP(E49,$C$15:$M$514,9,FALSE)),VLOOKUP(E49,$C$15:$M$514,9,FALSE))))</f>
        <v>117</v>
      </c>
      <c r="L49" s="26">
        <f>IF(C49="","",IF(G49="-","-",IF(K49='Gear Train'!$C$3,MOD(G49+J49*360,360),MOD(G49-J49*360,360))))</f>
        <v>162.87474332648873</v>
      </c>
      <c r="M49" s="26">
        <f>IF(C49="","",IF(OR(D49='Gear Train'!$R$6,D49='Gear Train'!$R$7,D49='Gear Train'!$R$8,F49='Gear Train'!$R$7),VLOOKUP(E49,$C$15:$M$514,10,FALSE),IF(D49='Gear Train'!$R$3,"-",IF(F49='Gear Train'!$R$3,1,H49/VLOOKUP(E49,$Q$15:$T$514,4,FALSE)))))</f>
        <v>162.87474332648873</v>
      </c>
      <c r="N49" s="26" t="str">
        <f t="shared" si="2"/>
        <v/>
      </c>
      <c r="O49" s="28" t="str">
        <f t="shared" si="4"/>
        <v/>
      </c>
      <c r="Q49" s="33" t="s">
        <v>103</v>
      </c>
      <c r="R49" s="21" t="s">
        <v>0</v>
      </c>
      <c r="S49" s="29"/>
      <c r="T49" s="29">
        <v>12</v>
      </c>
      <c r="U49" s="29"/>
      <c r="W49" s="30"/>
      <c r="X49" s="31"/>
      <c r="Y49" s="32" t="str">
        <f t="shared" si="3"/>
        <v/>
      </c>
      <c r="Z49" s="28" t="str">
        <f t="shared" si="5"/>
        <v/>
      </c>
      <c r="AD49" s="1"/>
      <c r="AE49" s="1"/>
      <c r="AF49" s="1"/>
      <c r="AG49" s="1"/>
      <c r="AH49" s="1"/>
    </row>
    <row r="50" spans="2:34">
      <c r="B50" s="20"/>
      <c r="C50" s="21" t="s">
        <v>86</v>
      </c>
      <c r="D50" s="22" t="str">
        <f t="shared" si="0"/>
        <v>Gear</v>
      </c>
      <c r="E50" s="21" t="s">
        <v>41</v>
      </c>
      <c r="F50" s="24" t="str">
        <f t="shared" si="1"/>
        <v>Gear</v>
      </c>
      <c r="G50" s="25">
        <f>IF(C50="","",IF(D50='Gear Train'!$R$3,"-",VLOOKUP(C50,$Q$15:$S$514,3,FALSE)))</f>
        <v>0</v>
      </c>
      <c r="H50" s="25">
        <f>IF(C50="","",IF(OR(D50='Gear Train'!$R$7,D50='Gear Train'!$R$3,D50='Gear Train'!$R$8),"-",VLOOKUP(C50,$Q$15:$T$514,4,FALSE)))</f>
        <v>38</v>
      </c>
      <c r="I50" s="26">
        <f>IF(C50="","",IF(OR(D50='Gear Train'!$R$6,D50='Gear Train'!$R$7,D50='Gear Train'!$R$8,F50='Gear Train'!$R$7),VLOOKUP(E50,$C$15:$M$514,7,FALSE),IF(D50='Gear Train'!$R$3,VLOOKUP(C50,$Q$15:$U$514,5,FALSE),VLOOKUP(E50,$C$15:$M$514,7,FALSE)*M50)))</f>
        <v>216.8671875</v>
      </c>
      <c r="J50" s="26">
        <f>IF(C50="","",IF(OR(D50='Gear Train'!$R$6,D50='Gear Train'!$R$7,D50='Gear Train'!$R$8,F50='Gear Train'!$R$7),VLOOKUP(E50,$C$15:$M$514,8,FALSE),IF(D50='Gear Train'!$R$3,E50/I50,VLOOKUP(E50,$C$15:$M$514,8,FALSE)/M50)))</f>
        <v>0.92222342303397087</v>
      </c>
      <c r="K50" s="27" t="str">
        <f>IF(C50="","",IF(E50=$C$10,$C$11,IF(OR(D50='Gear Train'!$R$4,D50='Gear Train'!$R$5),IF(OR(F50='Gear Train'!$R$4,F50='Gear Train'!$R$5,F50='Gear Train'!$R$6),IF(VLOOKUP(E50,$C$15:$M$514,9,FALSE)='Gear Train'!$C$3,'Gear Train'!$C$4,'Gear Train'!$C$3),VLOOKUP(E50,$C$15:$M$514,9,FALSE)),VLOOKUP(E50,$C$15:$M$514,9,FALSE))))</f>
        <v>CW</v>
      </c>
      <c r="L50" s="26">
        <f>IF(C50="","",IF(G50="-","-",IF(K50='Gear Train'!$C$3,MOD(G50+J50*360,360),MOD(G50-J50*360,360))))</f>
        <v>332.0004322922295</v>
      </c>
      <c r="M50" s="26">
        <f>IF(C50="","",IF(OR(D50='Gear Train'!$R$6,D50='Gear Train'!$R$7,D50='Gear Train'!$R$8,F50='Gear Train'!$R$7),VLOOKUP(E50,$C$15:$M$514,10,FALSE),IF(D50='Gear Train'!$R$3,"-",IF(F50='Gear Train'!$R$3,1,H50/VLOOKUP(E50,$Q$15:$T$514,4,FALSE)))))</f>
        <v>0.59375</v>
      </c>
      <c r="N50" s="26" t="str">
        <f t="shared" si="2"/>
        <v/>
      </c>
      <c r="O50" s="28" t="str">
        <f t="shared" si="4"/>
        <v/>
      </c>
      <c r="Q50" s="33" t="s">
        <v>104</v>
      </c>
      <c r="R50" s="21" t="s">
        <v>0</v>
      </c>
      <c r="S50" s="29"/>
      <c r="T50" s="29">
        <v>60</v>
      </c>
      <c r="U50" s="29"/>
      <c r="W50" s="30"/>
      <c r="X50" s="31"/>
      <c r="Y50" s="32" t="str">
        <f t="shared" si="3"/>
        <v/>
      </c>
      <c r="Z50" s="28" t="str">
        <f t="shared" si="5"/>
        <v/>
      </c>
      <c r="AD50" s="1"/>
      <c r="AE50" s="1"/>
      <c r="AF50" s="1"/>
      <c r="AG50" s="1"/>
      <c r="AH50" s="1"/>
    </row>
    <row r="51" spans="2:34">
      <c r="B51" s="20"/>
      <c r="C51" s="21" t="s">
        <v>105</v>
      </c>
      <c r="D51" s="22" t="str">
        <f t="shared" si="0"/>
        <v>Axis</v>
      </c>
      <c r="E51" s="21" t="s">
        <v>86</v>
      </c>
      <c r="F51" s="24" t="str">
        <f t="shared" si="1"/>
        <v>Gear</v>
      </c>
      <c r="G51" s="25">
        <f>IF(C51="","",IF(D51='Gear Train'!$R$3,"-",VLOOKUP(C51,$Q$15:$S$514,3,FALSE)))</f>
        <v>0</v>
      </c>
      <c r="H51" s="25" t="str">
        <f>IF(C51="","",IF(OR(D51='Gear Train'!$R$7,D51='Gear Train'!$R$3,D51='Gear Train'!$R$8),"-",VLOOKUP(C51,$Q$15:$T$514,4,FALSE)))</f>
        <v>-</v>
      </c>
      <c r="I51" s="26">
        <f>IF(C51="","",IF(OR(D51='Gear Train'!$R$6,D51='Gear Train'!$R$7,D51='Gear Train'!$R$8,F51='Gear Train'!$R$7),VLOOKUP(E51,$C$15:$M$514,7,FALSE),IF(D51='Gear Train'!$R$3,VLOOKUP(C51,$Q$15:$U$514,5,FALSE),VLOOKUP(E51,$C$15:$M$514,7,FALSE)*M51)))</f>
        <v>216.8671875</v>
      </c>
      <c r="J51" s="26">
        <f>IF(C51="","",IF(OR(D51='Gear Train'!$R$6,D51='Gear Train'!$R$7,D51='Gear Train'!$R$8,F51='Gear Train'!$R$7),VLOOKUP(E51,$C$15:$M$514,8,FALSE),IF(D51='Gear Train'!$R$3,E51/I51,VLOOKUP(E51,$C$15:$M$514,8,FALSE)/M51)))</f>
        <v>0.92222342303397087</v>
      </c>
      <c r="K51" s="27" t="str">
        <f>IF(C51="","",IF(E51=$C$10,$C$11,IF(OR(D51='Gear Train'!$R$4,D51='Gear Train'!$R$5),IF(OR(F51='Gear Train'!$R$4,F51='Gear Train'!$R$5,F51='Gear Train'!$R$6),IF(VLOOKUP(E51,$C$15:$M$514,9,FALSE)='Gear Train'!$C$3,'Gear Train'!$C$4,'Gear Train'!$C$3),VLOOKUP(E51,$C$15:$M$514,9,FALSE)),VLOOKUP(E51,$C$15:$M$514,9,FALSE))))</f>
        <v>CW</v>
      </c>
      <c r="L51" s="26">
        <f>IF(C51="","",IF(G51="-","-",IF(K51='Gear Train'!$C$3,MOD(G51+J51*360,360),MOD(G51-J51*360,360))))</f>
        <v>332.0004322922295</v>
      </c>
      <c r="M51" s="26">
        <f>IF(C51="","",IF(OR(D51='Gear Train'!$R$6,D51='Gear Train'!$R$7,D51='Gear Train'!$R$8,F51='Gear Train'!$R$7),VLOOKUP(E51,$C$15:$M$514,10,FALSE),IF(D51='Gear Train'!$R$3,"-",IF(F51='Gear Train'!$R$3,1,H51/VLOOKUP(E51,$Q$15:$T$514,4,FALSE)))))</f>
        <v>332.0004322922295</v>
      </c>
      <c r="N51" s="26" t="str">
        <f t="shared" si="2"/>
        <v/>
      </c>
      <c r="O51" s="28" t="str">
        <f t="shared" si="4"/>
        <v/>
      </c>
      <c r="Q51" s="21" t="s">
        <v>72</v>
      </c>
      <c r="R51" s="21" t="s">
        <v>0</v>
      </c>
      <c r="S51" s="29"/>
      <c r="T51" s="29">
        <v>76</v>
      </c>
      <c r="U51" s="29"/>
      <c r="W51" s="30"/>
      <c r="X51" s="31"/>
      <c r="Y51" s="32" t="str">
        <f t="shared" si="3"/>
        <v/>
      </c>
      <c r="Z51" s="28" t="str">
        <f t="shared" si="5"/>
        <v/>
      </c>
      <c r="AD51" s="1"/>
      <c r="AE51" s="1"/>
      <c r="AF51" s="1"/>
      <c r="AG51" s="1"/>
      <c r="AH51" s="1"/>
    </row>
    <row r="52" spans="2:34">
      <c r="B52" s="20"/>
      <c r="C52" s="21" t="s">
        <v>88</v>
      </c>
      <c r="D52" s="22" t="str">
        <f t="shared" si="0"/>
        <v>Gear</v>
      </c>
      <c r="E52" s="21" t="s">
        <v>105</v>
      </c>
      <c r="F52" s="24" t="str">
        <f t="shared" si="1"/>
        <v>Axis</v>
      </c>
      <c r="G52" s="25">
        <f>IF(C52="","",IF(D52='Gear Train'!$R$3,"-",VLOOKUP(C52,$Q$15:$S$514,3,FALSE)))</f>
        <v>0</v>
      </c>
      <c r="H52" s="25">
        <f>IF(C52="","",IF(OR(D52='Gear Train'!$R$7,D52='Gear Train'!$R$3,D52='Gear Train'!$R$8),"-",VLOOKUP(C52,$Q$15:$T$514,4,FALSE)))</f>
        <v>53</v>
      </c>
      <c r="I52" s="26">
        <f>IF(C52="","",IF(OR(D52='Gear Train'!$R$6,D52='Gear Train'!$R$7,D52='Gear Train'!$R$8,F52='Gear Train'!$R$7),VLOOKUP(E52,$C$15:$M$514,7,FALSE),IF(D52='Gear Train'!$R$3,VLOOKUP(C52,$Q$15:$U$514,5,FALSE),VLOOKUP(E52,$C$15:$M$514,7,FALSE)*M52)))</f>
        <v>216.8671875</v>
      </c>
      <c r="J52" s="26">
        <f>IF(C52="","",IF(OR(D52='Gear Train'!$R$6,D52='Gear Train'!$R$7,D52='Gear Train'!$R$8,F52='Gear Train'!$R$7),VLOOKUP(E52,$C$15:$M$514,8,FALSE),IF(D52='Gear Train'!$R$3,E52/I52,VLOOKUP(E52,$C$15:$M$514,8,FALSE)/M52)))</f>
        <v>0.92222342303397087</v>
      </c>
      <c r="K52" s="27" t="str">
        <f>IF(C52="","",IF(E52=$C$10,$C$11,IF(OR(D52='Gear Train'!$R$4,D52='Gear Train'!$R$5),IF(OR(F52='Gear Train'!$R$4,F52='Gear Train'!$R$5,F52='Gear Train'!$R$6),IF(VLOOKUP(E52,$C$15:$M$514,9,FALSE)='Gear Train'!$C$3,'Gear Train'!$C$4,'Gear Train'!$C$3),VLOOKUP(E52,$C$15:$M$514,9,FALSE)),VLOOKUP(E52,$C$15:$M$514,9,FALSE))))</f>
        <v>CW</v>
      </c>
      <c r="L52" s="26">
        <f>IF(C52="","",IF(G52="-","-",IF(K52='Gear Train'!$C$3,MOD(G52+J52*360,360),MOD(G52-J52*360,360))))</f>
        <v>332.0004322922295</v>
      </c>
      <c r="M52" s="26">
        <f>IF(C52="","",IF(OR(D52='Gear Train'!$R$6,D52='Gear Train'!$R$7,D52='Gear Train'!$R$8,F52='Gear Train'!$R$7),VLOOKUP(E52,$C$15:$M$514,10,FALSE),IF(D52='Gear Train'!$R$3,"-",IF(F52='Gear Train'!$R$3,1,H52/VLOOKUP(E52,$Q$15:$T$514,4,FALSE)))))</f>
        <v>332.0004322922295</v>
      </c>
      <c r="N52" s="26" t="str">
        <f t="shared" si="2"/>
        <v/>
      </c>
      <c r="O52" s="28" t="str">
        <f t="shared" si="4"/>
        <v/>
      </c>
      <c r="Q52" s="21" t="s">
        <v>74</v>
      </c>
      <c r="R52" s="21" t="s">
        <v>0</v>
      </c>
      <c r="S52" s="29"/>
      <c r="T52" s="29">
        <v>83</v>
      </c>
      <c r="U52" s="29"/>
      <c r="W52" s="30"/>
      <c r="X52" s="31"/>
      <c r="Y52" s="32" t="str">
        <f t="shared" si="3"/>
        <v/>
      </c>
      <c r="Z52" s="28" t="str">
        <f t="shared" si="5"/>
        <v/>
      </c>
      <c r="AD52" s="1"/>
      <c r="AE52" s="1"/>
      <c r="AF52" s="1"/>
      <c r="AG52" s="1"/>
      <c r="AH52" s="1"/>
    </row>
    <row r="53" spans="2:34">
      <c r="B53" s="20"/>
      <c r="C53" s="21" t="s">
        <v>89</v>
      </c>
      <c r="D53" s="22" t="str">
        <f t="shared" si="0"/>
        <v>Gear</v>
      </c>
      <c r="E53" s="21" t="s">
        <v>88</v>
      </c>
      <c r="F53" s="24" t="str">
        <f t="shared" si="1"/>
        <v>Gear</v>
      </c>
      <c r="G53" s="25">
        <f>IF(C53="","",IF(D53='Gear Train'!$R$3,"-",VLOOKUP(C53,$Q$15:$S$514,3,FALSE)))</f>
        <v>0</v>
      </c>
      <c r="H53" s="25">
        <f>IF(C53="","",IF(OR(D53='Gear Train'!$R$7,D53='Gear Train'!$R$3,D53='Gear Train'!$R$8),"-",VLOOKUP(C53,$Q$15:$T$514,4,FALSE)))</f>
        <v>96</v>
      </c>
      <c r="I53" s="26">
        <f>IF(C53="","",IF(OR(D53='Gear Train'!$R$6,D53='Gear Train'!$R$7,D53='Gear Train'!$R$8,F53='Gear Train'!$R$7),VLOOKUP(E53,$C$15:$M$514,7,FALSE),IF(D53='Gear Train'!$R$3,VLOOKUP(C53,$Q$15:$U$514,5,FALSE),VLOOKUP(E53,$C$15:$M$514,7,FALSE)*M53)))</f>
        <v>392.81603773584908</v>
      </c>
      <c r="J53" s="26">
        <f>IF(C53="","",IF(OR(D53='Gear Train'!$R$6,D53='Gear Train'!$R$7,D53='Gear Train'!$R$8,F53='Gear Train'!$R$7),VLOOKUP(E53,$C$15:$M$514,8,FALSE),IF(D53='Gear Train'!$R$3,E53/I53,VLOOKUP(E53,$C$15:$M$514,8,FALSE)/M53)))</f>
        <v>0.5091441814666714</v>
      </c>
      <c r="K53" s="27">
        <f>IF(C53="","",IF(E53=$C$10,$C$11,IF(OR(D53='Gear Train'!$R$4,D53='Gear Train'!$R$5),IF(OR(F53='Gear Train'!$R$4,F53='Gear Train'!$R$5,F53='Gear Train'!$R$6),IF(VLOOKUP(E53,$C$15:$M$514,9,FALSE)='Gear Train'!$C$3,'Gear Train'!$C$4,'Gear Train'!$C$3),VLOOKUP(E53,$C$15:$M$514,9,FALSE)),VLOOKUP(E53,$C$15:$M$514,9,FALSE))))</f>
        <v>117</v>
      </c>
      <c r="L53" s="26">
        <f>IF(C53="","",IF(G53="-","-",IF(K53='Gear Train'!$C$3,MOD(G53+J53*360,360),MOD(G53-J53*360,360))))</f>
        <v>176.70809467199831</v>
      </c>
      <c r="M53" s="26">
        <f>IF(C53="","",IF(OR(D53='Gear Train'!$R$6,D53='Gear Train'!$R$7,D53='Gear Train'!$R$8,F53='Gear Train'!$R$7),VLOOKUP(E53,$C$15:$M$514,10,FALSE),IF(D53='Gear Train'!$R$3,"-",IF(F53='Gear Train'!$R$3,1,H53/VLOOKUP(E53,$Q$15:$T$514,4,FALSE)))))</f>
        <v>1.8113207547169812</v>
      </c>
      <c r="N53" s="26" t="str">
        <f t="shared" si="2"/>
        <v/>
      </c>
      <c r="O53" s="28" t="str">
        <f t="shared" si="4"/>
        <v/>
      </c>
      <c r="Q53" s="21" t="s">
        <v>76</v>
      </c>
      <c r="R53" s="21" t="s">
        <v>0</v>
      </c>
      <c r="S53" s="29"/>
      <c r="T53" s="29">
        <v>86</v>
      </c>
      <c r="U53" s="29"/>
      <c r="W53" s="30"/>
      <c r="X53" s="31"/>
      <c r="Y53" s="32" t="str">
        <f t="shared" si="3"/>
        <v/>
      </c>
      <c r="Z53" s="28" t="str">
        <f t="shared" si="5"/>
        <v/>
      </c>
      <c r="AD53" s="1"/>
      <c r="AE53" s="1"/>
      <c r="AF53" s="1"/>
      <c r="AG53" s="1"/>
      <c r="AH53" s="1"/>
    </row>
    <row r="54" spans="2:34">
      <c r="B54" s="20"/>
      <c r="C54" s="21" t="s">
        <v>106</v>
      </c>
      <c r="D54" s="22" t="str">
        <f t="shared" si="0"/>
        <v>Axis</v>
      </c>
      <c r="E54" s="21" t="s">
        <v>89</v>
      </c>
      <c r="F54" s="24" t="str">
        <f t="shared" si="1"/>
        <v>Gear</v>
      </c>
      <c r="G54" s="25">
        <f>IF(C54="","",IF(D54='Gear Train'!$R$3,"-",VLOOKUP(C54,$Q$15:$S$514,3,FALSE)))</f>
        <v>0</v>
      </c>
      <c r="H54" s="25" t="str">
        <f>IF(C54="","",IF(OR(D54='Gear Train'!$R$7,D54='Gear Train'!$R$3,D54='Gear Train'!$R$8),"-",VLOOKUP(C54,$Q$15:$T$514,4,FALSE)))</f>
        <v>-</v>
      </c>
      <c r="I54" s="26">
        <f>IF(C54="","",IF(OR(D54='Gear Train'!$R$6,D54='Gear Train'!$R$7,D54='Gear Train'!$R$8,F54='Gear Train'!$R$7),VLOOKUP(E54,$C$15:$M$514,7,FALSE),IF(D54='Gear Train'!$R$3,VLOOKUP(C54,$Q$15:$U$514,5,FALSE),VLOOKUP(E54,$C$15:$M$514,7,FALSE)*M54)))</f>
        <v>392.81603773584908</v>
      </c>
      <c r="J54" s="26">
        <f>IF(C54="","",IF(OR(D54='Gear Train'!$R$6,D54='Gear Train'!$R$7,D54='Gear Train'!$R$8,F54='Gear Train'!$R$7),VLOOKUP(E54,$C$15:$M$514,8,FALSE),IF(D54='Gear Train'!$R$3,E54/I54,VLOOKUP(E54,$C$15:$M$514,8,FALSE)/M54)))</f>
        <v>0.5091441814666714</v>
      </c>
      <c r="K54" s="27">
        <f>IF(C54="","",IF(E54=$C$10,$C$11,IF(OR(D54='Gear Train'!$R$4,D54='Gear Train'!$R$5),IF(OR(F54='Gear Train'!$R$4,F54='Gear Train'!$R$5,F54='Gear Train'!$R$6),IF(VLOOKUP(E54,$C$15:$M$514,9,FALSE)='Gear Train'!$C$3,'Gear Train'!$C$4,'Gear Train'!$C$3),VLOOKUP(E54,$C$15:$M$514,9,FALSE)),VLOOKUP(E54,$C$15:$M$514,9,FALSE))))</f>
        <v>117</v>
      </c>
      <c r="L54" s="26">
        <f>IF(C54="","",IF(G54="-","-",IF(K54='Gear Train'!$C$3,MOD(G54+J54*360,360),MOD(G54-J54*360,360))))</f>
        <v>176.70809467199831</v>
      </c>
      <c r="M54" s="26">
        <f>IF(C54="","",IF(OR(D54='Gear Train'!$R$6,D54='Gear Train'!$R$7,D54='Gear Train'!$R$8,F54='Gear Train'!$R$7),VLOOKUP(E54,$C$15:$M$514,10,FALSE),IF(D54='Gear Train'!$R$3,"-",IF(F54='Gear Train'!$R$3,1,H54/VLOOKUP(E54,$Q$15:$T$514,4,FALSE)))))</f>
        <v>176.70809467199831</v>
      </c>
      <c r="N54" s="26" t="str">
        <f t="shared" si="2"/>
        <v/>
      </c>
      <c r="O54" s="28" t="str">
        <f t="shared" si="4"/>
        <v/>
      </c>
      <c r="Q54" s="21" t="s">
        <v>78</v>
      </c>
      <c r="R54" s="21" t="s">
        <v>0</v>
      </c>
      <c r="S54" s="29"/>
      <c r="T54" s="29">
        <v>86</v>
      </c>
      <c r="U54" s="29"/>
      <c r="W54" s="30"/>
      <c r="X54" s="31"/>
      <c r="Y54" s="32" t="str">
        <f t="shared" si="3"/>
        <v/>
      </c>
      <c r="Z54" s="28" t="str">
        <f t="shared" si="5"/>
        <v/>
      </c>
      <c r="AD54" s="1"/>
      <c r="AE54" s="1"/>
      <c r="AF54" s="1"/>
      <c r="AG54" s="1"/>
      <c r="AH54" s="1"/>
    </row>
    <row r="55" spans="2:34">
      <c r="B55" s="20"/>
      <c r="C55" s="21" t="s">
        <v>91</v>
      </c>
      <c r="D55" s="22" t="str">
        <f t="shared" si="0"/>
        <v>Gear</v>
      </c>
      <c r="E55" s="21" t="s">
        <v>106</v>
      </c>
      <c r="F55" s="24" t="str">
        <f t="shared" si="1"/>
        <v>Axis</v>
      </c>
      <c r="G55" s="25">
        <f>IF(C55="","",IF(D55='Gear Train'!$R$3,"-",VLOOKUP(C55,$Q$15:$S$514,3,FALSE)))</f>
        <v>0</v>
      </c>
      <c r="H55" s="25">
        <f>IF(C55="","",IF(OR(D55='Gear Train'!$R$7,D55='Gear Train'!$R$3,D55='Gear Train'!$R$8),"-",VLOOKUP(C55,$Q$15:$T$514,4,FALSE)))</f>
        <v>15</v>
      </c>
      <c r="I55" s="26">
        <f>IF(C55="","",IF(OR(D55='Gear Train'!$R$6,D55='Gear Train'!$R$7,D55='Gear Train'!$R$8,F55='Gear Train'!$R$7),VLOOKUP(E55,$C$15:$M$514,7,FALSE),IF(D55='Gear Train'!$R$3,VLOOKUP(C55,$Q$15:$U$514,5,FALSE),VLOOKUP(E55,$C$15:$M$514,7,FALSE)*M55)))</f>
        <v>392.81603773584908</v>
      </c>
      <c r="J55" s="26">
        <f>IF(C55="","",IF(OR(D55='Gear Train'!$R$6,D55='Gear Train'!$R$7,D55='Gear Train'!$R$8,F55='Gear Train'!$R$7),VLOOKUP(E55,$C$15:$M$514,8,FALSE),IF(D55='Gear Train'!$R$3,E55/I55,VLOOKUP(E55,$C$15:$M$514,8,FALSE)/M55)))</f>
        <v>0.5091441814666714</v>
      </c>
      <c r="K55" s="27">
        <f>IF(C55="","",IF(E55=$C$10,$C$11,IF(OR(D55='Gear Train'!$R$4,D55='Gear Train'!$R$5),IF(OR(F55='Gear Train'!$R$4,F55='Gear Train'!$R$5,F55='Gear Train'!$R$6),IF(VLOOKUP(E55,$C$15:$M$514,9,FALSE)='Gear Train'!$C$3,'Gear Train'!$C$4,'Gear Train'!$C$3),VLOOKUP(E55,$C$15:$M$514,9,FALSE)),VLOOKUP(E55,$C$15:$M$514,9,FALSE))))</f>
        <v>117</v>
      </c>
      <c r="L55" s="26">
        <f>IF(C55="","",IF(G55="-","-",IF(K55='Gear Train'!$C$3,MOD(G55+J55*360,360),MOD(G55-J55*360,360))))</f>
        <v>176.70809467199831</v>
      </c>
      <c r="M55" s="26">
        <f>IF(C55="","",IF(OR(D55='Gear Train'!$R$6,D55='Gear Train'!$R$7,D55='Gear Train'!$R$8,F55='Gear Train'!$R$7),VLOOKUP(E55,$C$15:$M$514,10,FALSE),IF(D55='Gear Train'!$R$3,"-",IF(F55='Gear Train'!$R$3,1,H55/VLOOKUP(E55,$Q$15:$T$514,4,FALSE)))))</f>
        <v>176.70809467199831</v>
      </c>
      <c r="N55" s="26" t="str">
        <f t="shared" si="2"/>
        <v/>
      </c>
      <c r="O55" s="28" t="str">
        <f t="shared" si="4"/>
        <v/>
      </c>
      <c r="Q55" s="21" t="s">
        <v>107</v>
      </c>
      <c r="R55" s="21" t="s">
        <v>0</v>
      </c>
      <c r="S55" s="29"/>
      <c r="T55" s="29">
        <v>27</v>
      </c>
      <c r="U55" s="29"/>
      <c r="W55" s="30"/>
      <c r="X55" s="31"/>
      <c r="Y55" s="32" t="str">
        <f t="shared" si="3"/>
        <v/>
      </c>
      <c r="Z55" s="28" t="str">
        <f t="shared" si="5"/>
        <v/>
      </c>
      <c r="AD55" s="1"/>
      <c r="AE55" s="1"/>
      <c r="AF55" s="1"/>
      <c r="AG55" s="1"/>
      <c r="AH55" s="1"/>
    </row>
    <row r="56" spans="2:34">
      <c r="B56" s="20"/>
      <c r="C56" s="21" t="s">
        <v>95</v>
      </c>
      <c r="D56" s="22" t="str">
        <f t="shared" si="0"/>
        <v>Gear</v>
      </c>
      <c r="E56" s="21" t="s">
        <v>91</v>
      </c>
      <c r="F56" s="24" t="str">
        <f t="shared" si="1"/>
        <v>Gear</v>
      </c>
      <c r="G56" s="25">
        <f>IF(C56="","",IF(D56='Gear Train'!$R$3,"-",VLOOKUP(C56,$Q$15:$S$514,3,FALSE)))</f>
        <v>0</v>
      </c>
      <c r="H56" s="25">
        <f>IF(C56="","",IF(OR(D56='Gear Train'!$R$7,D56='Gear Train'!$R$3,D56='Gear Train'!$R$8),"-",VLOOKUP(C56,$Q$15:$T$514,4,FALSE)))</f>
        <v>53</v>
      </c>
      <c r="I56" s="26">
        <f>IF(C56="","",IF(OR(D56='Gear Train'!$R$6,D56='Gear Train'!$R$7,D56='Gear Train'!$R$8,F56='Gear Train'!$R$7),VLOOKUP(E56,$C$15:$M$514,7,FALSE),IF(D56='Gear Train'!$R$3,VLOOKUP(C56,$Q$15:$U$514,5,FALSE),VLOOKUP(E56,$C$15:$M$514,7,FALSE)*M56)))</f>
        <v>1387.95</v>
      </c>
      <c r="J56" s="26">
        <f>IF(C56="","",IF(OR(D56='Gear Train'!$R$6,D56='Gear Train'!$R$7,D56='Gear Train'!$R$8,F56='Gear Train'!$R$7),VLOOKUP(E56,$C$15:$M$514,8,FALSE),IF(D56='Gear Train'!$R$3,E56/I56,VLOOKUP(E56,$C$15:$M$514,8,FALSE)/M56)))</f>
        <v>0.14409740984905794</v>
      </c>
      <c r="K56" s="27" t="str">
        <f>IF(C56="","",IF(E56=$C$10,$C$11,IF(OR(D56='Gear Train'!$R$4,D56='Gear Train'!$R$5),IF(OR(F56='Gear Train'!$R$4,F56='Gear Train'!$R$5,F56='Gear Train'!$R$6),IF(VLOOKUP(E56,$C$15:$M$514,9,FALSE)='Gear Train'!$C$3,'Gear Train'!$C$4,'Gear Train'!$C$3),VLOOKUP(E56,$C$15:$M$514,9,FALSE)),VLOOKUP(E56,$C$15:$M$514,9,FALSE))))</f>
        <v>CW</v>
      </c>
      <c r="L56" s="26">
        <f>IF(C56="","",IF(G56="-","-",IF(K56='Gear Train'!$C$3,MOD(G56+J56*360,360),MOD(G56-J56*360,360))))</f>
        <v>51.875067545660862</v>
      </c>
      <c r="M56" s="26">
        <f>IF(C56="","",IF(OR(D56='Gear Train'!$R$6,D56='Gear Train'!$R$7,D56='Gear Train'!$R$8,F56='Gear Train'!$R$7),VLOOKUP(E56,$C$15:$M$514,10,FALSE),IF(D56='Gear Train'!$R$3,"-",IF(F56='Gear Train'!$R$3,1,H56/VLOOKUP(E56,$Q$15:$T$514,4,FALSE)))))</f>
        <v>3.5333333333333332</v>
      </c>
      <c r="N56" s="26" t="str">
        <f t="shared" si="2"/>
        <v/>
      </c>
      <c r="O56" s="28" t="str">
        <f t="shared" si="4"/>
        <v/>
      </c>
      <c r="Q56" s="21" t="s">
        <v>108</v>
      </c>
      <c r="R56" s="21" t="s">
        <v>0</v>
      </c>
      <c r="S56" s="29"/>
      <c r="T56" s="29">
        <v>27</v>
      </c>
      <c r="U56" s="29"/>
      <c r="W56" s="30"/>
      <c r="X56" s="31"/>
      <c r="Y56" s="32" t="str">
        <f t="shared" si="3"/>
        <v/>
      </c>
      <c r="Z56" s="28" t="str">
        <f t="shared" si="5"/>
        <v/>
      </c>
      <c r="AD56" s="1"/>
      <c r="AE56" s="1"/>
      <c r="AF56" s="1"/>
      <c r="AG56" s="1"/>
      <c r="AH56" s="1"/>
    </row>
    <row r="57" spans="2:34">
      <c r="B57" s="20" t="s">
        <v>52</v>
      </c>
      <c r="C57" s="21" t="s">
        <v>109</v>
      </c>
      <c r="D57" s="22" t="str">
        <f t="shared" si="0"/>
        <v>Pointer</v>
      </c>
      <c r="E57" s="21" t="s">
        <v>95</v>
      </c>
      <c r="F57" s="24" t="str">
        <f t="shared" si="1"/>
        <v>Gear</v>
      </c>
      <c r="G57" s="25">
        <f>IF(C57="","",IF(D57='Gear Train'!$R$3,"-",VLOOKUP(C57,$Q$15:$S$514,3,FALSE)))</f>
        <v>0</v>
      </c>
      <c r="H57" s="25" t="str">
        <f>IF(C57="","",IF(OR(D57='Gear Train'!$R$7,D57='Gear Train'!$R$3,D57='Gear Train'!$R$8),"-",VLOOKUP(C57,$Q$15:$T$514,4,FALSE)))</f>
        <v>-</v>
      </c>
      <c r="I57" s="26">
        <f>IF(C57="","",IF(OR(D57='Gear Train'!$R$6,D57='Gear Train'!$R$7,D57='Gear Train'!$R$8,F57='Gear Train'!$R$7),VLOOKUP(E57,$C$15:$M$514,7,FALSE),IF(D57='Gear Train'!$R$3,VLOOKUP(C57,$Q$15:$U$514,5,FALSE),VLOOKUP(E57,$C$15:$M$514,7,FALSE)*M57)))</f>
        <v>1387.95</v>
      </c>
      <c r="J57" s="26">
        <f>IF(C57="","",IF(OR(D57='Gear Train'!$R$6,D57='Gear Train'!$R$7,D57='Gear Train'!$R$8,F57='Gear Train'!$R$7),VLOOKUP(E57,$C$15:$M$514,8,FALSE),IF(D57='Gear Train'!$R$3,E57/I57,VLOOKUP(E57,$C$15:$M$514,8,FALSE)/M57)))</f>
        <v>0.14409740984905794</v>
      </c>
      <c r="K57" s="27" t="str">
        <f>IF(C57="","",IF(E57=$C$10,$C$11,IF(OR(D57='Gear Train'!$R$4,D57='Gear Train'!$R$5),IF(OR(F57='Gear Train'!$R$4,F57='Gear Train'!$R$5,F57='Gear Train'!$R$6),IF(VLOOKUP(E57,$C$15:$M$514,9,FALSE)='Gear Train'!$C$3,'Gear Train'!$C$4,'Gear Train'!$C$3),VLOOKUP(E57,$C$15:$M$514,9,FALSE)),VLOOKUP(E57,$C$15:$M$514,9,FALSE))))</f>
        <v>CW</v>
      </c>
      <c r="L57" s="26">
        <f>IF(C57="","",IF(G57="-","-",IF(K57='Gear Train'!$C$3,MOD(G57+J57*360,360),MOD(G57-J57*360,360))))</f>
        <v>51.875067545660862</v>
      </c>
      <c r="M57" s="26">
        <f>IF(C57="","",IF(OR(D57='Gear Train'!$R$6,D57='Gear Train'!$R$7,D57='Gear Train'!$R$8,F57='Gear Train'!$R$7),VLOOKUP(E57,$C$15:$M$514,10,FALSE),IF(D57='Gear Train'!$R$3,"-",IF(F57='Gear Train'!$R$3,1,H57/VLOOKUP(E57,$Q$15:$T$514,4,FALSE)))))</f>
        <v>51.875067545660862</v>
      </c>
      <c r="N57" s="26">
        <f t="shared" si="2"/>
        <v>1387.94</v>
      </c>
      <c r="O57" s="28">
        <f t="shared" si="4"/>
        <v>-7.2049224029147041E-6</v>
      </c>
      <c r="Q57" s="21" t="s">
        <v>110</v>
      </c>
      <c r="R57" s="21" t="s">
        <v>0</v>
      </c>
      <c r="S57" s="29"/>
      <c r="T57" s="29">
        <v>20</v>
      </c>
      <c r="U57" s="29"/>
      <c r="W57" s="30"/>
      <c r="X57" s="31"/>
      <c r="Y57" s="32" t="str">
        <f t="shared" si="3"/>
        <v/>
      </c>
      <c r="Z57" s="28" t="str">
        <f t="shared" si="5"/>
        <v/>
      </c>
      <c r="AD57" s="1"/>
      <c r="AE57" s="1"/>
      <c r="AF57" s="1"/>
      <c r="AG57" s="1"/>
      <c r="AH57" s="1"/>
    </row>
    <row r="58" spans="2:34">
      <c r="B58" s="20"/>
      <c r="C58" s="21"/>
      <c r="D58" s="22" t="str">
        <f t="shared" si="0"/>
        <v/>
      </c>
      <c r="E58" s="21"/>
      <c r="F58" s="24" t="str">
        <f t="shared" si="1"/>
        <v/>
      </c>
      <c r="G58" s="25" t="str">
        <f>IF(C58="","",IF(D58='Gear Train'!$R$3,"-",VLOOKUP(C58,$Q$15:$S$514,3,FALSE)))</f>
        <v/>
      </c>
      <c r="H58" s="25" t="str">
        <f>IF(C58="","",IF(OR(D58='Gear Train'!$R$7,D58='Gear Train'!$R$3,D58='Gear Train'!$R$8),"-",VLOOKUP(C58,$Q$15:$T$514,4,FALSE)))</f>
        <v/>
      </c>
      <c r="I58" s="26" t="str">
        <f>IF(C58="","",IF(OR(D58='Gear Train'!$R$6,D58='Gear Train'!$R$7,D58='Gear Train'!$R$8,F58='Gear Train'!$R$7),VLOOKUP(E58,$C$15:$M$514,7,FALSE),IF(D58='Gear Train'!$R$3,VLOOKUP(C58,$Q$15:$U$514,5,FALSE),VLOOKUP(E58,$C$15:$M$514,7,FALSE)*M58)))</f>
        <v/>
      </c>
      <c r="J58" s="26" t="str">
        <f>IF(C58="","",IF(OR(D58='Gear Train'!$R$6,D58='Gear Train'!$R$7,D58='Gear Train'!$R$8,F58='Gear Train'!$R$7),VLOOKUP(E58,$C$15:$M$514,8,FALSE),IF(D58='Gear Train'!$R$3,E58/I58,VLOOKUP(E58,$C$15:$M$514,8,FALSE)/M58)))</f>
        <v/>
      </c>
      <c r="K58" s="27" t="str">
        <f>IF(C58="","",IF(E58=$C$10,$C$11,IF(OR(D58='Gear Train'!$R$4,D58='Gear Train'!$R$5),IF(OR(F58='Gear Train'!$R$4,F58='Gear Train'!$R$5,F58='Gear Train'!$R$6),IF(VLOOKUP(E58,$C$15:$M$514,9,FALSE)='Gear Train'!$C$3,'Gear Train'!$C$4,'Gear Train'!$C$3),VLOOKUP(E58,$C$15:$M$514,9,FALSE)),VLOOKUP(E58,$C$15:$M$514,9,FALSE))))</f>
        <v/>
      </c>
      <c r="L58" s="26" t="str">
        <f>IF(C58="","",IF(G58="-","-",IF(K58='Gear Train'!$C$3,MOD(G58+J58*360,360),MOD(G58-J58*360,360))))</f>
        <v/>
      </c>
      <c r="M58" s="26" t="str">
        <f>IF(C58="","",IF(OR(D58='Gear Train'!$R$6,D58='Gear Train'!$R$7,D58='Gear Train'!$R$8,F58='Gear Train'!$R$7),VLOOKUP(E58,$C$15:$M$514,10,FALSE),IF(D58='Gear Train'!$R$3,"-",IF(F58='Gear Train'!$R$3,1,H58/VLOOKUP(E58,$Q$15:$T$514,4,FALSE)))))</f>
        <v/>
      </c>
      <c r="N58" s="26" t="str">
        <f t="shared" si="2"/>
        <v/>
      </c>
      <c r="O58" s="28" t="str">
        <f t="shared" si="4"/>
        <v/>
      </c>
      <c r="Q58" s="21" t="s">
        <v>111</v>
      </c>
      <c r="R58" s="21" t="s">
        <v>0</v>
      </c>
      <c r="S58" s="29"/>
      <c r="T58" s="29">
        <v>20</v>
      </c>
      <c r="U58" s="29"/>
      <c r="W58" s="30"/>
      <c r="X58" s="31"/>
      <c r="Y58" s="32" t="str">
        <f t="shared" si="3"/>
        <v/>
      </c>
      <c r="Z58" s="28" t="str">
        <f t="shared" si="5"/>
        <v/>
      </c>
      <c r="AD58" s="1"/>
      <c r="AE58" s="1"/>
      <c r="AF58" s="1"/>
      <c r="AG58" s="1"/>
      <c r="AH58" s="1"/>
    </row>
    <row r="59" spans="2:34">
      <c r="B59" s="20"/>
      <c r="C59" s="21" t="s">
        <v>112</v>
      </c>
      <c r="D59" s="22" t="str">
        <f t="shared" si="0"/>
        <v>Axis</v>
      </c>
      <c r="E59" s="21" t="s">
        <v>95</v>
      </c>
      <c r="F59" s="24" t="str">
        <f t="shared" si="1"/>
        <v>Gear</v>
      </c>
      <c r="G59" s="25">
        <f>IF(C59="","",IF(D59='Gear Train'!$R$3,"-",VLOOKUP(C59,$Q$15:$S$514,3,FALSE)))</f>
        <v>0</v>
      </c>
      <c r="H59" s="25" t="str">
        <f>IF(C59="","",IF(OR(D59='Gear Train'!$R$7,D59='Gear Train'!$R$3,D59='Gear Train'!$R$8),"-",VLOOKUP(C59,$Q$15:$T$514,4,FALSE)))</f>
        <v>-</v>
      </c>
      <c r="I59" s="26">
        <f>IF(C59="","",IF(OR(D59='Gear Train'!$R$6,D59='Gear Train'!$R$7,D59='Gear Train'!$R$8,F59='Gear Train'!$R$7),VLOOKUP(E59,$C$15:$M$514,7,FALSE),IF(D59='Gear Train'!$R$3,VLOOKUP(C59,$Q$15:$U$514,5,FALSE),VLOOKUP(E59,$C$15:$M$514,7,FALSE)*M59)))</f>
        <v>1387.95</v>
      </c>
      <c r="J59" s="26">
        <f>IF(C59="","",IF(OR(D59='Gear Train'!$R$6,D59='Gear Train'!$R$7,D59='Gear Train'!$R$8,F59='Gear Train'!$R$7),VLOOKUP(E59,$C$15:$M$514,8,FALSE),IF(D59='Gear Train'!$R$3,E59/I59,VLOOKUP(E59,$C$15:$M$514,8,FALSE)/M59)))</f>
        <v>0.14409740984905794</v>
      </c>
      <c r="K59" s="27" t="str">
        <f>IF(C59="","",IF(E59=$C$10,$C$11,IF(OR(D59='Gear Train'!$R$4,D59='Gear Train'!$R$5),IF(OR(F59='Gear Train'!$R$4,F59='Gear Train'!$R$5,F59='Gear Train'!$R$6),IF(VLOOKUP(E59,$C$15:$M$514,9,FALSE)='Gear Train'!$C$3,'Gear Train'!$C$4,'Gear Train'!$C$3),VLOOKUP(E59,$C$15:$M$514,9,FALSE)),VLOOKUP(E59,$C$15:$M$514,9,FALSE))))</f>
        <v>CW</v>
      </c>
      <c r="L59" s="26">
        <f>IF(C59="","",IF(G59="-","-",IF(K59='Gear Train'!$C$3,MOD(G59+J59*360,360),MOD(G59-J59*360,360))))</f>
        <v>51.875067545660862</v>
      </c>
      <c r="M59" s="26">
        <f>IF(C59="","",IF(OR(D59='Gear Train'!$R$6,D59='Gear Train'!$R$7,D59='Gear Train'!$R$8,F59='Gear Train'!$R$7),VLOOKUP(E59,$C$15:$M$514,10,FALSE),IF(D59='Gear Train'!$R$3,"-",IF(F59='Gear Train'!$R$3,1,H59/VLOOKUP(E59,$Q$15:$T$514,4,FALSE)))))</f>
        <v>51.875067545660862</v>
      </c>
      <c r="N59" s="26" t="str">
        <f t="shared" si="2"/>
        <v/>
      </c>
      <c r="O59" s="28" t="str">
        <f t="shared" si="4"/>
        <v/>
      </c>
      <c r="Q59" s="21" t="s">
        <v>53</v>
      </c>
      <c r="R59" s="21" t="s">
        <v>0</v>
      </c>
      <c r="S59" s="29"/>
      <c r="T59" s="29">
        <v>37</v>
      </c>
      <c r="U59" s="29"/>
      <c r="W59" s="30"/>
      <c r="X59" s="31"/>
      <c r="Y59" s="32" t="str">
        <f t="shared" si="3"/>
        <v/>
      </c>
      <c r="Z59" s="28" t="str">
        <f t="shared" si="5"/>
        <v/>
      </c>
      <c r="AD59" s="1"/>
      <c r="AE59" s="1"/>
      <c r="AF59" s="1"/>
      <c r="AG59" s="1"/>
      <c r="AH59" s="1"/>
    </row>
    <row r="60" spans="2:34">
      <c r="B60" s="20"/>
      <c r="C60" s="21" t="s">
        <v>99</v>
      </c>
      <c r="D60" s="22" t="str">
        <f t="shared" si="0"/>
        <v>Gear</v>
      </c>
      <c r="E60" s="21" t="s">
        <v>112</v>
      </c>
      <c r="F60" s="24" t="str">
        <f t="shared" si="1"/>
        <v>Axis</v>
      </c>
      <c r="G60" s="25">
        <f>IF(C60="","",IF(D60='Gear Train'!$R$3,"-",VLOOKUP(C60,$Q$15:$S$514,3,FALSE)))</f>
        <v>0</v>
      </c>
      <c r="H60" s="25">
        <f>IF(C60="","",IF(OR(D60='Gear Train'!$R$7,D60='Gear Train'!$R$3,D60='Gear Train'!$R$8),"-",VLOOKUP(C60,$Q$15:$T$514,4,FALSE)))</f>
        <v>15</v>
      </c>
      <c r="I60" s="26">
        <f>IF(C60="","",IF(OR(D60='Gear Train'!$R$6,D60='Gear Train'!$R$7,D60='Gear Train'!$R$8,F60='Gear Train'!$R$7),VLOOKUP(E60,$C$15:$M$514,7,FALSE),IF(D60='Gear Train'!$R$3,VLOOKUP(C60,$Q$15:$U$514,5,FALSE),VLOOKUP(E60,$C$15:$M$514,7,FALSE)*M60)))</f>
        <v>1387.95</v>
      </c>
      <c r="J60" s="26">
        <f>IF(C60="","",IF(OR(D60='Gear Train'!$R$6,D60='Gear Train'!$R$7,D60='Gear Train'!$R$8,F60='Gear Train'!$R$7),VLOOKUP(E60,$C$15:$M$514,8,FALSE),IF(D60='Gear Train'!$R$3,E60/I60,VLOOKUP(E60,$C$15:$M$514,8,FALSE)/M60)))</f>
        <v>0.14409740984905794</v>
      </c>
      <c r="K60" s="27" t="str">
        <f>IF(C60="","",IF(E60=$C$10,$C$11,IF(OR(D60='Gear Train'!$R$4,D60='Gear Train'!$R$5),IF(OR(F60='Gear Train'!$R$4,F60='Gear Train'!$R$5,F60='Gear Train'!$R$6),IF(VLOOKUP(E60,$C$15:$M$514,9,FALSE)='Gear Train'!$C$3,'Gear Train'!$C$4,'Gear Train'!$C$3),VLOOKUP(E60,$C$15:$M$514,9,FALSE)),VLOOKUP(E60,$C$15:$M$514,9,FALSE))))</f>
        <v>CW</v>
      </c>
      <c r="L60" s="26">
        <f>IF(C60="","",IF(G60="-","-",IF(K60='Gear Train'!$C$3,MOD(G60+J60*360,360),MOD(G60-J60*360,360))))</f>
        <v>51.875067545660862</v>
      </c>
      <c r="M60" s="26">
        <f>IF(C60="","",IF(OR(D60='Gear Train'!$R$6,D60='Gear Train'!$R$7,D60='Gear Train'!$R$8,F60='Gear Train'!$R$7),VLOOKUP(E60,$C$15:$M$514,10,FALSE),IF(D60='Gear Train'!$R$3,"-",IF(F60='Gear Train'!$R$3,1,H60/VLOOKUP(E60,$Q$15:$T$514,4,FALSE)))))</f>
        <v>51.875067545660862</v>
      </c>
      <c r="N60" s="26" t="str">
        <f t="shared" si="2"/>
        <v/>
      </c>
      <c r="O60" s="28" t="str">
        <f t="shared" si="4"/>
        <v/>
      </c>
      <c r="Q60" s="21" t="s">
        <v>56</v>
      </c>
      <c r="R60" s="21" t="s">
        <v>0</v>
      </c>
      <c r="S60" s="29"/>
      <c r="T60" s="29">
        <v>79</v>
      </c>
      <c r="U60" s="29"/>
      <c r="W60" s="30"/>
      <c r="X60" s="31"/>
      <c r="Y60" s="32" t="str">
        <f t="shared" si="3"/>
        <v/>
      </c>
      <c r="Z60" s="28" t="str">
        <f t="shared" si="5"/>
        <v/>
      </c>
      <c r="AD60" s="1"/>
      <c r="AE60" s="1"/>
      <c r="AF60" s="1"/>
      <c r="AG60" s="1"/>
      <c r="AH60" s="1"/>
    </row>
    <row r="61" spans="2:34">
      <c r="B61" s="20"/>
      <c r="C61" s="21" t="s">
        <v>102</v>
      </c>
      <c r="D61" s="22" t="str">
        <f t="shared" si="0"/>
        <v>Gear</v>
      </c>
      <c r="E61" s="21" t="s">
        <v>99</v>
      </c>
      <c r="F61" s="24" t="str">
        <f t="shared" si="1"/>
        <v>Gear</v>
      </c>
      <c r="G61" s="25">
        <f>IF(C61="","",IF(D61='Gear Train'!$R$3,"-",VLOOKUP(C61,$Q$15:$S$514,3,FALSE)))</f>
        <v>0</v>
      </c>
      <c r="H61" s="25">
        <f>IF(C61="","",IF(OR(D61='Gear Train'!$R$7,D61='Gear Train'!$R$3,D61='Gear Train'!$R$8),"-",VLOOKUP(C61,$Q$15:$T$514,4,FALSE)))</f>
        <v>60</v>
      </c>
      <c r="I61" s="26">
        <f>IF(C61="","",IF(OR(D61='Gear Train'!$R$6,D61='Gear Train'!$R$7,D61='Gear Train'!$R$8,F61='Gear Train'!$R$7),VLOOKUP(E61,$C$15:$M$514,7,FALSE),IF(D61='Gear Train'!$R$3,VLOOKUP(C61,$Q$15:$U$514,5,FALSE),VLOOKUP(E61,$C$15:$M$514,7,FALSE)*M61)))</f>
        <v>5551.8</v>
      </c>
      <c r="J61" s="26">
        <f>IF(C61="","",IF(OR(D61='Gear Train'!$R$6,D61='Gear Train'!$R$7,D61='Gear Train'!$R$8,F61='Gear Train'!$R$7),VLOOKUP(E61,$C$15:$M$514,8,FALSE),IF(D61='Gear Train'!$R$3,E61/I61,VLOOKUP(E61,$C$15:$M$514,8,FALSE)/M61)))</f>
        <v>3.6024352462264486E-2</v>
      </c>
      <c r="K61" s="27">
        <f>IF(C61="","",IF(E61=$C$10,$C$11,IF(OR(D61='Gear Train'!$R$4,D61='Gear Train'!$R$5),IF(OR(F61='Gear Train'!$R$4,F61='Gear Train'!$R$5,F61='Gear Train'!$R$6),IF(VLOOKUP(E61,$C$15:$M$514,9,FALSE)='Gear Train'!$C$3,'Gear Train'!$C$4,'Gear Train'!$C$3),VLOOKUP(E61,$C$15:$M$514,9,FALSE)),VLOOKUP(E61,$C$15:$M$514,9,FALSE))))</f>
        <v>117</v>
      </c>
      <c r="L61" s="26">
        <f>IF(C61="","",IF(G61="-","-",IF(K61='Gear Train'!$C$3,MOD(G61+J61*360,360),MOD(G61-J61*360,360))))</f>
        <v>347.03123311358479</v>
      </c>
      <c r="M61" s="26">
        <f>IF(C61="","",IF(OR(D61='Gear Train'!$R$6,D61='Gear Train'!$R$7,D61='Gear Train'!$R$8,F61='Gear Train'!$R$7),VLOOKUP(E61,$C$15:$M$514,10,FALSE),IF(D61='Gear Train'!$R$3,"-",IF(F61='Gear Train'!$R$3,1,H61/VLOOKUP(E61,$Q$15:$T$514,4,FALSE)))))</f>
        <v>4</v>
      </c>
      <c r="N61" s="26" t="str">
        <f t="shared" si="2"/>
        <v/>
      </c>
      <c r="O61" s="28" t="str">
        <f t="shared" si="4"/>
        <v/>
      </c>
      <c r="Q61" s="21" t="s">
        <v>62</v>
      </c>
      <c r="R61" s="21" t="s">
        <v>0</v>
      </c>
      <c r="S61" s="29"/>
      <c r="T61" s="29">
        <v>69</v>
      </c>
      <c r="U61" s="29"/>
      <c r="W61" s="30"/>
      <c r="X61" s="31"/>
      <c r="Y61" s="32" t="str">
        <f t="shared" si="3"/>
        <v/>
      </c>
      <c r="Z61" s="28" t="str">
        <f t="shared" si="5"/>
        <v/>
      </c>
      <c r="AD61" s="1"/>
      <c r="AE61" s="1"/>
      <c r="AF61" s="1"/>
      <c r="AG61" s="1"/>
      <c r="AH61" s="1"/>
    </row>
    <row r="62" spans="2:34">
      <c r="B62" s="20"/>
      <c r="C62" s="21" t="s">
        <v>113</v>
      </c>
      <c r="D62" s="22" t="str">
        <f t="shared" si="0"/>
        <v>Axis</v>
      </c>
      <c r="E62" s="21" t="s">
        <v>102</v>
      </c>
      <c r="F62" s="24" t="str">
        <f t="shared" si="1"/>
        <v>Gear</v>
      </c>
      <c r="G62" s="25">
        <f>IF(C62="","",IF(D62='Gear Train'!$R$3,"-",VLOOKUP(C62,$Q$15:$S$514,3,FALSE)))</f>
        <v>0</v>
      </c>
      <c r="H62" s="25" t="str">
        <f>IF(C62="","",IF(OR(D62='Gear Train'!$R$7,D62='Gear Train'!$R$3,D62='Gear Train'!$R$8),"-",VLOOKUP(C62,$Q$15:$T$514,4,FALSE)))</f>
        <v>-</v>
      </c>
      <c r="I62" s="26">
        <f>IF(C62="","",IF(OR(D62='Gear Train'!$R$6,D62='Gear Train'!$R$7,D62='Gear Train'!$R$8,F62='Gear Train'!$R$7),VLOOKUP(E62,$C$15:$M$514,7,FALSE),IF(D62='Gear Train'!$R$3,VLOOKUP(C62,$Q$15:$U$514,5,FALSE),VLOOKUP(E62,$C$15:$M$514,7,FALSE)*M62)))</f>
        <v>5551.8</v>
      </c>
      <c r="J62" s="26">
        <f>IF(C62="","",IF(OR(D62='Gear Train'!$R$6,D62='Gear Train'!$R$7,D62='Gear Train'!$R$8,F62='Gear Train'!$R$7),VLOOKUP(E62,$C$15:$M$514,8,FALSE),IF(D62='Gear Train'!$R$3,E62/I62,VLOOKUP(E62,$C$15:$M$514,8,FALSE)/M62)))</f>
        <v>3.6024352462264486E-2</v>
      </c>
      <c r="K62" s="27">
        <f>IF(C62="","",IF(E62=$C$10,$C$11,IF(OR(D62='Gear Train'!$R$4,D62='Gear Train'!$R$5),IF(OR(F62='Gear Train'!$R$4,F62='Gear Train'!$R$5,F62='Gear Train'!$R$6),IF(VLOOKUP(E62,$C$15:$M$514,9,FALSE)='Gear Train'!$C$3,'Gear Train'!$C$4,'Gear Train'!$C$3),VLOOKUP(E62,$C$15:$M$514,9,FALSE)),VLOOKUP(E62,$C$15:$M$514,9,FALSE))))</f>
        <v>117</v>
      </c>
      <c r="L62" s="26">
        <f>IF(C62="","",IF(G62="-","-",IF(K62='Gear Train'!$C$3,MOD(G62+J62*360,360),MOD(G62-J62*360,360))))</f>
        <v>347.03123311358479</v>
      </c>
      <c r="M62" s="26">
        <f>IF(C62="","",IF(OR(D62='Gear Train'!$R$6,D62='Gear Train'!$R$7,D62='Gear Train'!$R$8,F62='Gear Train'!$R$7),VLOOKUP(E62,$C$15:$M$514,10,FALSE),IF(D62='Gear Train'!$R$3,"-",IF(F62='Gear Train'!$R$3,1,H62/VLOOKUP(E62,$Q$15:$T$514,4,FALSE)))))</f>
        <v>347.03123311358479</v>
      </c>
      <c r="N62" s="26" t="str">
        <f t="shared" si="2"/>
        <v/>
      </c>
      <c r="O62" s="28" t="str">
        <f t="shared" si="4"/>
        <v/>
      </c>
      <c r="Q62" s="21" t="s">
        <v>65</v>
      </c>
      <c r="R62" s="21" t="s">
        <v>0</v>
      </c>
      <c r="S62" s="29"/>
      <c r="T62" s="29">
        <v>69</v>
      </c>
      <c r="U62" s="29"/>
      <c r="W62" s="30"/>
      <c r="X62" s="31"/>
      <c r="Y62" s="32" t="str">
        <f t="shared" si="3"/>
        <v/>
      </c>
      <c r="Z62" s="28" t="str">
        <f t="shared" si="5"/>
        <v/>
      </c>
      <c r="AD62" s="1"/>
      <c r="AE62" s="1"/>
      <c r="AF62" s="1"/>
      <c r="AG62" s="1"/>
      <c r="AH62" s="1"/>
    </row>
    <row r="63" spans="2:34">
      <c r="B63" s="20"/>
      <c r="C63" s="21" t="s">
        <v>103</v>
      </c>
      <c r="D63" s="22" t="str">
        <f t="shared" si="0"/>
        <v>Gear</v>
      </c>
      <c r="E63" s="21" t="s">
        <v>113</v>
      </c>
      <c r="F63" s="24" t="str">
        <f t="shared" si="1"/>
        <v>Axis</v>
      </c>
      <c r="G63" s="25">
        <f>IF(C63="","",IF(D63='Gear Train'!$R$3,"-",VLOOKUP(C63,$Q$15:$S$514,3,FALSE)))</f>
        <v>0</v>
      </c>
      <c r="H63" s="25">
        <f>IF(C63="","",IF(OR(D63='Gear Train'!$R$7,D63='Gear Train'!$R$3,D63='Gear Train'!$R$8),"-",VLOOKUP(C63,$Q$15:$T$514,4,FALSE)))</f>
        <v>12</v>
      </c>
      <c r="I63" s="26">
        <f>IF(C63="","",IF(OR(D63='Gear Train'!$R$6,D63='Gear Train'!$R$7,D63='Gear Train'!$R$8,F63='Gear Train'!$R$7),VLOOKUP(E63,$C$15:$M$514,7,FALSE),IF(D63='Gear Train'!$R$3,VLOOKUP(C63,$Q$15:$U$514,5,FALSE),VLOOKUP(E63,$C$15:$M$514,7,FALSE)*M63)))</f>
        <v>5551.8</v>
      </c>
      <c r="J63" s="26">
        <f>IF(C63="","",IF(OR(D63='Gear Train'!$R$6,D63='Gear Train'!$R$7,D63='Gear Train'!$R$8,F63='Gear Train'!$R$7),VLOOKUP(E63,$C$15:$M$514,8,FALSE),IF(D63='Gear Train'!$R$3,E63/I63,VLOOKUP(E63,$C$15:$M$514,8,FALSE)/M63)))</f>
        <v>3.6024352462264486E-2</v>
      </c>
      <c r="K63" s="27">
        <f>IF(C63="","",IF(E63=$C$10,$C$11,IF(OR(D63='Gear Train'!$R$4,D63='Gear Train'!$R$5),IF(OR(F63='Gear Train'!$R$4,F63='Gear Train'!$R$5,F63='Gear Train'!$R$6),IF(VLOOKUP(E63,$C$15:$M$514,9,FALSE)='Gear Train'!$C$3,'Gear Train'!$C$4,'Gear Train'!$C$3),VLOOKUP(E63,$C$15:$M$514,9,FALSE)),VLOOKUP(E63,$C$15:$M$514,9,FALSE))))</f>
        <v>117</v>
      </c>
      <c r="L63" s="26">
        <f>IF(C63="","",IF(G63="-","-",IF(K63='Gear Train'!$C$3,MOD(G63+J63*360,360),MOD(G63-J63*360,360))))</f>
        <v>347.03123311358479</v>
      </c>
      <c r="M63" s="26">
        <f>IF(C63="","",IF(OR(D63='Gear Train'!$R$6,D63='Gear Train'!$R$7,D63='Gear Train'!$R$8,F63='Gear Train'!$R$7),VLOOKUP(E63,$C$15:$M$514,10,FALSE),IF(D63='Gear Train'!$R$3,"-",IF(F63='Gear Train'!$R$3,1,H63/VLOOKUP(E63,$Q$15:$T$514,4,FALSE)))))</f>
        <v>347.03123311358479</v>
      </c>
      <c r="N63" s="26" t="str">
        <f t="shared" si="2"/>
        <v/>
      </c>
      <c r="O63" s="28" t="str">
        <f t="shared" si="4"/>
        <v/>
      </c>
      <c r="Q63" s="21" t="s">
        <v>45</v>
      </c>
      <c r="R63" s="21" t="s">
        <v>0</v>
      </c>
      <c r="S63" s="29"/>
      <c r="T63" s="29">
        <v>104</v>
      </c>
      <c r="U63" s="29"/>
      <c r="W63" s="30"/>
      <c r="X63" s="31"/>
      <c r="Y63" s="32" t="str">
        <f t="shared" si="3"/>
        <v/>
      </c>
      <c r="Z63" s="28" t="str">
        <f t="shared" si="5"/>
        <v/>
      </c>
      <c r="AD63" s="1"/>
      <c r="AE63" s="1"/>
      <c r="AF63" s="1"/>
      <c r="AG63" s="1"/>
      <c r="AH63" s="1"/>
    </row>
    <row r="64" spans="2:34">
      <c r="B64" s="20"/>
      <c r="C64" s="21" t="s">
        <v>104</v>
      </c>
      <c r="D64" s="22" t="str">
        <f t="shared" si="0"/>
        <v>Gear</v>
      </c>
      <c r="E64" s="21" t="s">
        <v>103</v>
      </c>
      <c r="F64" s="24" t="str">
        <f t="shared" si="1"/>
        <v>Gear</v>
      </c>
      <c r="G64" s="25">
        <f>IF(C64="","",IF(D64='Gear Train'!$R$3,"-",VLOOKUP(C64,$Q$15:$S$514,3,FALSE)))</f>
        <v>0</v>
      </c>
      <c r="H64" s="25">
        <f>IF(C64="","",IF(OR(D64='Gear Train'!$R$7,D64='Gear Train'!$R$3,D64='Gear Train'!$R$8),"-",VLOOKUP(C64,$Q$15:$T$514,4,FALSE)))</f>
        <v>60</v>
      </c>
      <c r="I64" s="26">
        <f>IF(C64="","",IF(OR(D64='Gear Train'!$R$6,D64='Gear Train'!$R$7,D64='Gear Train'!$R$8,F64='Gear Train'!$R$7),VLOOKUP(E64,$C$15:$M$514,7,FALSE),IF(D64='Gear Train'!$R$3,VLOOKUP(C64,$Q$15:$U$514,5,FALSE),VLOOKUP(E64,$C$15:$M$514,7,FALSE)*M64)))</f>
        <v>27759</v>
      </c>
      <c r="J64" s="26">
        <f>IF(C64="","",IF(OR(D64='Gear Train'!$R$6,D64='Gear Train'!$R$7,D64='Gear Train'!$R$8,F64='Gear Train'!$R$7),VLOOKUP(E64,$C$15:$M$514,8,FALSE),IF(D64='Gear Train'!$R$3,E64/I64,VLOOKUP(E64,$C$15:$M$514,8,FALSE)/M64)))</f>
        <v>7.2048704924528974E-3</v>
      </c>
      <c r="K64" s="27" t="str">
        <f>IF(C64="","",IF(E64=$C$10,$C$11,IF(OR(D64='Gear Train'!$R$4,D64='Gear Train'!$R$5),IF(OR(F64='Gear Train'!$R$4,F64='Gear Train'!$R$5,F64='Gear Train'!$R$6),IF(VLOOKUP(E64,$C$15:$M$514,9,FALSE)='Gear Train'!$C$3,'Gear Train'!$C$4,'Gear Train'!$C$3),VLOOKUP(E64,$C$15:$M$514,9,FALSE)),VLOOKUP(E64,$C$15:$M$514,9,FALSE))))</f>
        <v>CW</v>
      </c>
      <c r="L64" s="26">
        <f>IF(C64="","",IF(G64="-","-",IF(K64='Gear Train'!$C$3,MOD(G64+J64*360,360),MOD(G64-J64*360,360))))</f>
        <v>2.593753377283043</v>
      </c>
      <c r="M64" s="26">
        <f>IF(C64="","",IF(OR(D64='Gear Train'!$R$6,D64='Gear Train'!$R$7,D64='Gear Train'!$R$8,F64='Gear Train'!$R$7),VLOOKUP(E64,$C$15:$M$514,10,FALSE),IF(D64='Gear Train'!$R$3,"-",IF(F64='Gear Train'!$R$3,1,H64/VLOOKUP(E64,$Q$15:$T$514,4,FALSE)))))</f>
        <v>5</v>
      </c>
      <c r="N64" s="26" t="str">
        <f t="shared" si="2"/>
        <v/>
      </c>
      <c r="O64" s="28" t="str">
        <f t="shared" si="4"/>
        <v/>
      </c>
      <c r="Q64" s="21" t="s">
        <v>47</v>
      </c>
      <c r="R64" s="21" t="s">
        <v>0</v>
      </c>
      <c r="S64" s="29"/>
      <c r="T64" s="29">
        <v>33</v>
      </c>
      <c r="U64" s="29"/>
      <c r="W64" s="30"/>
      <c r="X64" s="31"/>
      <c r="Y64" s="32" t="str">
        <f t="shared" si="3"/>
        <v/>
      </c>
      <c r="Z64" s="28" t="str">
        <f t="shared" si="5"/>
        <v/>
      </c>
      <c r="AD64" s="1"/>
      <c r="AE64" s="1"/>
      <c r="AF64" s="1"/>
      <c r="AG64" s="1"/>
      <c r="AH64" s="1"/>
    </row>
    <row r="65" spans="2:34">
      <c r="B65" s="20" t="s">
        <v>58</v>
      </c>
      <c r="C65" s="21" t="s">
        <v>114</v>
      </c>
      <c r="D65" s="22" t="str">
        <f t="shared" si="0"/>
        <v>Pointer</v>
      </c>
      <c r="E65" s="21" t="s">
        <v>104</v>
      </c>
      <c r="F65" s="24" t="str">
        <f t="shared" si="1"/>
        <v>Gear</v>
      </c>
      <c r="G65" s="25">
        <f>IF(C65="","",IF(D65='Gear Train'!$R$3,"-",VLOOKUP(C65,$Q$15:$S$514,3,FALSE)))</f>
        <v>0</v>
      </c>
      <c r="H65" s="25" t="str">
        <f>IF(C65="","",IF(OR(D65='Gear Train'!$R$7,D65='Gear Train'!$R$3,D65='Gear Train'!$R$8),"-",VLOOKUP(C65,$Q$15:$T$514,4,FALSE)))</f>
        <v>-</v>
      </c>
      <c r="I65" s="26">
        <f>IF(C65="","",IF(OR(D65='Gear Train'!$R$6,D65='Gear Train'!$R$7,D65='Gear Train'!$R$8,F65='Gear Train'!$R$7),VLOOKUP(E65,$C$15:$M$514,7,FALSE),IF(D65='Gear Train'!$R$3,VLOOKUP(C65,$Q$15:$U$514,5,FALSE),VLOOKUP(E65,$C$15:$M$514,7,FALSE)*M65)))</f>
        <v>27759</v>
      </c>
      <c r="J65" s="26">
        <f>IF(C65="","",IF(OR(D65='Gear Train'!$R$6,D65='Gear Train'!$R$7,D65='Gear Train'!$R$8,F65='Gear Train'!$R$7),VLOOKUP(E65,$C$15:$M$514,8,FALSE),IF(D65='Gear Train'!$R$3,E65/I65,VLOOKUP(E65,$C$15:$M$514,8,FALSE)/M65)))</f>
        <v>7.2048704924528974E-3</v>
      </c>
      <c r="K65" s="27" t="str">
        <f>IF(C65="","",IF(E65=$C$10,$C$11,IF(OR(D65='Gear Train'!$R$4,D65='Gear Train'!$R$5),IF(OR(F65='Gear Train'!$R$4,F65='Gear Train'!$R$5,F65='Gear Train'!$R$6),IF(VLOOKUP(E65,$C$15:$M$514,9,FALSE)='Gear Train'!$C$3,'Gear Train'!$C$4,'Gear Train'!$C$3),VLOOKUP(E65,$C$15:$M$514,9,FALSE)),VLOOKUP(E65,$C$15:$M$514,9,FALSE))))</f>
        <v>CW</v>
      </c>
      <c r="L65" s="26">
        <f>IF(C65="","",IF(G65="-","-",IF(K65='Gear Train'!$C$3,MOD(G65+J65*360,360),MOD(G65-J65*360,360))))</f>
        <v>2.593753377283043</v>
      </c>
      <c r="M65" s="26">
        <f>IF(C65="","",IF(OR(D65='Gear Train'!$R$6,D65='Gear Train'!$R$7,D65='Gear Train'!$R$8,F65='Gear Train'!$R$7),VLOOKUP(E65,$C$15:$M$514,10,FALSE),IF(D65='Gear Train'!$R$3,"-",IF(F65='Gear Train'!$R$3,1,H65/VLOOKUP(E65,$Q$15:$T$514,4,FALSE)))))</f>
        <v>2.593753377283043</v>
      </c>
      <c r="N65" s="26">
        <f t="shared" si="2"/>
        <v>27758.799999999999</v>
      </c>
      <c r="O65" s="28">
        <f t="shared" si="4"/>
        <v>-7.2049224029147041E-6</v>
      </c>
      <c r="Q65" s="21" t="s">
        <v>90</v>
      </c>
      <c r="R65" s="21" t="s">
        <v>0</v>
      </c>
      <c r="S65" s="29"/>
      <c r="T65" s="29">
        <v>57</v>
      </c>
      <c r="U65" s="29"/>
      <c r="W65" s="30"/>
      <c r="X65" s="31"/>
      <c r="Y65" s="32" t="str">
        <f t="shared" si="3"/>
        <v/>
      </c>
      <c r="Z65" s="28" t="str">
        <f t="shared" si="5"/>
        <v/>
      </c>
      <c r="AD65" s="1"/>
      <c r="AE65" s="1"/>
      <c r="AF65" s="1"/>
      <c r="AG65" s="1"/>
      <c r="AH65" s="1"/>
    </row>
    <row r="66" spans="2:34">
      <c r="B66" s="20"/>
      <c r="C66" s="21"/>
      <c r="D66" s="22" t="str">
        <f t="shared" si="0"/>
        <v/>
      </c>
      <c r="E66" s="21"/>
      <c r="F66" s="24" t="str">
        <f t="shared" si="1"/>
        <v/>
      </c>
      <c r="G66" s="25" t="str">
        <f>IF(C66="","",IF(D66='Gear Train'!$R$3,"-",VLOOKUP(C66,$Q$15:$S$514,3,FALSE)))</f>
        <v/>
      </c>
      <c r="H66" s="25" t="str">
        <f>IF(C66="","",IF(OR(D66='Gear Train'!$R$7,D66='Gear Train'!$R$3,D66='Gear Train'!$R$8),"-",VLOOKUP(C66,$Q$15:$T$514,4,FALSE)))</f>
        <v/>
      </c>
      <c r="I66" s="26" t="str">
        <f>IF(C66="","",IF(OR(D66='Gear Train'!$R$6,D66='Gear Train'!$R$7,D66='Gear Train'!$R$8,F66='Gear Train'!$R$7),VLOOKUP(E66,$C$15:$M$514,7,FALSE),IF(D66='Gear Train'!$R$3,VLOOKUP(C66,$Q$15:$U$514,5,FALSE),VLOOKUP(E66,$C$15:$M$514,7,FALSE)*M66)))</f>
        <v/>
      </c>
      <c r="J66" s="26" t="str">
        <f>IF(C66="","",IF(OR(D66='Gear Train'!$R$6,D66='Gear Train'!$R$7,D66='Gear Train'!$R$8,F66='Gear Train'!$R$7),VLOOKUP(E66,$C$15:$M$514,8,FALSE),IF(D66='Gear Train'!$R$3,E66/I66,VLOOKUP(E66,$C$15:$M$514,8,FALSE)/M66)))</f>
        <v/>
      </c>
      <c r="K66" s="27" t="str">
        <f>IF(C66="","",IF(E66=$C$10,$C$11,IF(OR(D66='Gear Train'!$R$4,D66='Gear Train'!$R$5),IF(OR(F66='Gear Train'!$R$4,F66='Gear Train'!$R$5,F66='Gear Train'!$R$6),IF(VLOOKUP(E66,$C$15:$M$514,9,FALSE)='Gear Train'!$C$3,'Gear Train'!$C$4,'Gear Train'!$C$3),VLOOKUP(E66,$C$15:$M$514,9,FALSE)),VLOOKUP(E66,$C$15:$M$514,9,FALSE))))</f>
        <v/>
      </c>
      <c r="L66" s="26" t="str">
        <f>IF(C66="","",IF(G66="-","-",IF(K66='Gear Train'!$C$3,MOD(G66+J66*360,360),MOD(G66-J66*360,360))))</f>
        <v/>
      </c>
      <c r="M66" s="26" t="str">
        <f>IF(C66="","",IF(OR(D66='Gear Train'!$R$6,D66='Gear Train'!$R$7,D66='Gear Train'!$R$8,F66='Gear Train'!$R$7),VLOOKUP(E66,$C$15:$M$514,10,FALSE),IF(D66='Gear Train'!$R$3,"-",IF(F66='Gear Train'!$R$3,1,H66/VLOOKUP(E66,$Q$15:$T$514,4,FALSE)))))</f>
        <v/>
      </c>
      <c r="N66" s="26" t="str">
        <f t="shared" si="2"/>
        <v/>
      </c>
      <c r="O66" s="28" t="str">
        <f t="shared" si="4"/>
        <v/>
      </c>
      <c r="Q66" s="21" t="s">
        <v>92</v>
      </c>
      <c r="R66" s="21" t="s">
        <v>0</v>
      </c>
      <c r="S66" s="29"/>
      <c r="T66" s="29">
        <v>59</v>
      </c>
      <c r="U66" s="29"/>
      <c r="W66" s="30"/>
      <c r="X66" s="31"/>
      <c r="Y66" s="32" t="str">
        <f t="shared" si="3"/>
        <v/>
      </c>
      <c r="Z66" s="28" t="str">
        <f t="shared" si="5"/>
        <v/>
      </c>
      <c r="AD66" s="1"/>
      <c r="AE66" s="1"/>
      <c r="AF66" s="1"/>
      <c r="AG66" s="1"/>
      <c r="AH66" s="1"/>
    </row>
    <row r="67" spans="2:34">
      <c r="B67" s="20"/>
      <c r="C67" s="21" t="s">
        <v>115</v>
      </c>
      <c r="D67" s="22" t="str">
        <f t="shared" si="0"/>
        <v>Axis</v>
      </c>
      <c r="E67" s="21" t="s">
        <v>95</v>
      </c>
      <c r="F67" s="24" t="str">
        <f t="shared" si="1"/>
        <v>Gear</v>
      </c>
      <c r="G67" s="25">
        <f>IF(C67="","",IF(D67='Gear Train'!$R$3,"-",VLOOKUP(C67,$Q$15:$S$514,3,FALSE)))</f>
        <v>0</v>
      </c>
      <c r="H67" s="25" t="str">
        <f>IF(C67="","",IF(OR(D67='Gear Train'!$R$7,D67='Gear Train'!$R$3,D67='Gear Train'!$R$8),"-",VLOOKUP(C67,$Q$15:$T$514,4,FALSE)))</f>
        <v>-</v>
      </c>
      <c r="I67" s="26">
        <f>IF(C67="","",IF(OR(D67='Gear Train'!$R$6,D67='Gear Train'!$R$7,D67='Gear Train'!$R$8,F67='Gear Train'!$R$7),VLOOKUP(E67,$C$15:$M$514,7,FALSE),IF(D67='Gear Train'!$R$3,VLOOKUP(C67,$Q$15:$U$514,5,FALSE),VLOOKUP(E67,$C$15:$M$514,7,FALSE)*M67)))</f>
        <v>1387.95</v>
      </c>
      <c r="J67" s="26">
        <f>IF(C67="","",IF(OR(D67='Gear Train'!$R$6,D67='Gear Train'!$R$7,D67='Gear Train'!$R$8,F67='Gear Train'!$R$7),VLOOKUP(E67,$C$15:$M$514,8,FALSE),IF(D67='Gear Train'!$R$3,E67/I67,VLOOKUP(E67,$C$15:$M$514,8,FALSE)/M67)))</f>
        <v>0.14409740984905794</v>
      </c>
      <c r="K67" s="27" t="str">
        <f>IF(C67="","",IF(E67=$C$10,$C$11,IF(OR(D67='Gear Train'!$R$4,D67='Gear Train'!$R$5),IF(OR(F67='Gear Train'!$R$4,F67='Gear Train'!$R$5,F67='Gear Train'!$R$6),IF(VLOOKUP(E67,$C$15:$M$514,9,FALSE)='Gear Train'!$C$3,'Gear Train'!$C$4,'Gear Train'!$C$3),VLOOKUP(E67,$C$15:$M$514,9,FALSE)),VLOOKUP(E67,$C$15:$M$514,9,FALSE))))</f>
        <v>CW</v>
      </c>
      <c r="L67" s="26">
        <f>IF(C67="","",IF(G67="-","-",IF(K67='Gear Train'!$C$3,MOD(G67+J67*360,360),MOD(G67-J67*360,360))))</f>
        <v>51.875067545660862</v>
      </c>
      <c r="M67" s="26">
        <f>IF(C67="","",IF(OR(D67='Gear Train'!$R$6,D67='Gear Train'!$R$7,D67='Gear Train'!$R$8,F67='Gear Train'!$R$7),VLOOKUP(E67,$C$15:$M$514,10,FALSE),IF(D67='Gear Train'!$R$3,"-",IF(F67='Gear Train'!$R$3,1,H67/VLOOKUP(E67,$Q$15:$T$514,4,FALSE)))))</f>
        <v>51.875067545660862</v>
      </c>
      <c r="N67" s="26" t="str">
        <f t="shared" si="2"/>
        <v/>
      </c>
      <c r="O67" s="28" t="str">
        <f t="shared" si="4"/>
        <v/>
      </c>
      <c r="Q67" s="21" t="s">
        <v>96</v>
      </c>
      <c r="R67" s="21" t="s">
        <v>0</v>
      </c>
      <c r="S67" s="29"/>
      <c r="T67" s="29">
        <v>60</v>
      </c>
      <c r="U67" s="29"/>
      <c r="W67" s="30"/>
      <c r="X67" s="31"/>
      <c r="Y67" s="32" t="str">
        <f t="shared" si="3"/>
        <v/>
      </c>
      <c r="Z67" s="28" t="str">
        <f t="shared" si="5"/>
        <v/>
      </c>
      <c r="AD67" s="1"/>
      <c r="AE67" s="1"/>
      <c r="AF67" s="1"/>
      <c r="AG67" s="1"/>
      <c r="AH67" s="1"/>
    </row>
    <row r="68" spans="2:34">
      <c r="B68" s="20"/>
      <c r="C68" s="21" t="s">
        <v>97</v>
      </c>
      <c r="D68" s="22" t="str">
        <f t="shared" si="0"/>
        <v>Gear</v>
      </c>
      <c r="E68" s="21" t="s">
        <v>115</v>
      </c>
      <c r="F68" s="24" t="str">
        <f t="shared" si="1"/>
        <v>Axis</v>
      </c>
      <c r="G68" s="25">
        <f>IF(C68="","",IF(D68='Gear Train'!$R$3,"-",VLOOKUP(C68,$Q$15:$S$514,3,FALSE)))</f>
        <v>0</v>
      </c>
      <c r="H68" s="25">
        <f>IF(C68="","",IF(OR(D68='Gear Train'!$R$7,D68='Gear Train'!$R$3,D68='Gear Train'!$R$8),"-",VLOOKUP(C68,$Q$15:$T$514,4,FALSE)))</f>
        <v>57</v>
      </c>
      <c r="I68" s="26">
        <f>IF(C68="","",IF(OR(D68='Gear Train'!$R$6,D68='Gear Train'!$R$7,D68='Gear Train'!$R$8,F68='Gear Train'!$R$7),VLOOKUP(E68,$C$15:$M$514,7,FALSE),IF(D68='Gear Train'!$R$3,VLOOKUP(C68,$Q$15:$U$514,5,FALSE),VLOOKUP(E68,$C$15:$M$514,7,FALSE)*M68)))</f>
        <v>1387.95</v>
      </c>
      <c r="J68" s="26">
        <f>IF(C68="","",IF(OR(D68='Gear Train'!$R$6,D68='Gear Train'!$R$7,D68='Gear Train'!$R$8,F68='Gear Train'!$R$7),VLOOKUP(E68,$C$15:$M$514,8,FALSE),IF(D68='Gear Train'!$R$3,E68/I68,VLOOKUP(E68,$C$15:$M$514,8,FALSE)/M68)))</f>
        <v>0.14409740984905794</v>
      </c>
      <c r="K68" s="27" t="str">
        <f>IF(C68="","",IF(E68=$C$10,$C$11,IF(OR(D68='Gear Train'!$R$4,D68='Gear Train'!$R$5),IF(OR(F68='Gear Train'!$R$4,F68='Gear Train'!$R$5,F68='Gear Train'!$R$6),IF(VLOOKUP(E68,$C$15:$M$514,9,FALSE)='Gear Train'!$C$3,'Gear Train'!$C$4,'Gear Train'!$C$3),VLOOKUP(E68,$C$15:$M$514,9,FALSE)),VLOOKUP(E68,$C$15:$M$514,9,FALSE))))</f>
        <v>CW</v>
      </c>
      <c r="L68" s="26">
        <f>IF(C68="","",IF(G68="-","-",IF(K68='Gear Train'!$C$3,MOD(G68+J68*360,360),MOD(G68-J68*360,360))))</f>
        <v>51.875067545660862</v>
      </c>
      <c r="M68" s="26">
        <f>IF(C68="","",IF(OR(D68='Gear Train'!$R$6,D68='Gear Train'!$R$7,D68='Gear Train'!$R$8,F68='Gear Train'!$R$7),VLOOKUP(E68,$C$15:$M$514,10,FALSE),IF(D68='Gear Train'!$R$3,"-",IF(F68='Gear Train'!$R$3,1,H68/VLOOKUP(E68,$Q$15:$T$514,4,FALSE)))))</f>
        <v>51.875067545660862</v>
      </c>
      <c r="N68" s="26" t="str">
        <f t="shared" si="2"/>
        <v/>
      </c>
      <c r="O68" s="28" t="str">
        <f t="shared" si="4"/>
        <v/>
      </c>
      <c r="Q68" s="21" t="s">
        <v>98</v>
      </c>
      <c r="R68" s="21" t="s">
        <v>0</v>
      </c>
      <c r="S68" s="29"/>
      <c r="T68" s="29">
        <v>60</v>
      </c>
      <c r="U68" s="29"/>
      <c r="W68" s="30"/>
      <c r="X68" s="31"/>
      <c r="Y68" s="32" t="str">
        <f t="shared" si="3"/>
        <v/>
      </c>
      <c r="Z68" s="28" t="str">
        <f t="shared" si="5"/>
        <v/>
      </c>
      <c r="AD68" s="1"/>
      <c r="AE68" s="1"/>
      <c r="AF68" s="1"/>
      <c r="AG68" s="1"/>
      <c r="AH68" s="1"/>
    </row>
    <row r="69" spans="2:34">
      <c r="B69" s="20"/>
      <c r="C69" s="21" t="s">
        <v>101</v>
      </c>
      <c r="D69" s="22" t="str">
        <f t="shared" si="0"/>
        <v>Gear</v>
      </c>
      <c r="E69" s="21" t="s">
        <v>97</v>
      </c>
      <c r="F69" s="24" t="str">
        <f t="shared" si="1"/>
        <v>Gear</v>
      </c>
      <c r="G69" s="25">
        <f>IF(C69="","",IF(D69='Gear Train'!$R$3,"-",VLOOKUP(C69,$Q$15:$S$514,3,FALSE)))</f>
        <v>0</v>
      </c>
      <c r="H69" s="25">
        <f>IF(C69="","",IF(OR(D69='Gear Train'!$R$7,D69='Gear Train'!$R$3,D69='Gear Train'!$R$8),"-",VLOOKUP(C69,$Q$15:$T$514,4,FALSE)))</f>
        <v>60</v>
      </c>
      <c r="I69" s="26">
        <f>IF(C69="","",IF(OR(D69='Gear Train'!$R$6,D69='Gear Train'!$R$7,D69='Gear Train'!$R$8,F69='Gear Train'!$R$7),VLOOKUP(E69,$C$15:$M$514,7,FALSE),IF(D69='Gear Train'!$R$3,VLOOKUP(C69,$Q$15:$U$514,5,FALSE),VLOOKUP(E69,$C$15:$M$514,7,FALSE)*M69)))</f>
        <v>1461</v>
      </c>
      <c r="J69" s="26">
        <f>IF(C69="","",IF(OR(D69='Gear Train'!$R$6,D69='Gear Train'!$R$7,D69='Gear Train'!$R$8,F69='Gear Train'!$R$7),VLOOKUP(E69,$C$15:$M$514,8,FALSE),IF(D69='Gear Train'!$R$3,E69/I69,VLOOKUP(E69,$C$15:$M$514,8,FALSE)/M69)))</f>
        <v>0.13689253935660506</v>
      </c>
      <c r="K69" s="27">
        <f>IF(C69="","",IF(E69=$C$10,$C$11,IF(OR(D69='Gear Train'!$R$4,D69='Gear Train'!$R$5),IF(OR(F69='Gear Train'!$R$4,F69='Gear Train'!$R$5,F69='Gear Train'!$R$6),IF(VLOOKUP(E69,$C$15:$M$514,9,FALSE)='Gear Train'!$C$3,'Gear Train'!$C$4,'Gear Train'!$C$3),VLOOKUP(E69,$C$15:$M$514,9,FALSE)),VLOOKUP(E69,$C$15:$M$514,9,FALSE))))</f>
        <v>117</v>
      </c>
      <c r="L69" s="26">
        <f>IF(C69="","",IF(G69="-","-",IF(K69='Gear Train'!$C$3,MOD(G69+J69*360,360),MOD(G69-J69*360,360))))</f>
        <v>310.71868583162217</v>
      </c>
      <c r="M69" s="26">
        <f>IF(C69="","",IF(OR(D69='Gear Train'!$R$6,D69='Gear Train'!$R$7,D69='Gear Train'!$R$8,F69='Gear Train'!$R$7),VLOOKUP(E69,$C$15:$M$514,10,FALSE),IF(D69='Gear Train'!$R$3,"-",IF(F69='Gear Train'!$R$3,1,H69/VLOOKUP(E69,$Q$15:$T$514,4,FALSE)))))</f>
        <v>1.0526315789473684</v>
      </c>
      <c r="N69" s="26" t="str">
        <f t="shared" si="2"/>
        <v/>
      </c>
      <c r="O69" s="28" t="str">
        <f t="shared" si="4"/>
        <v/>
      </c>
      <c r="Q69" s="21" t="s">
        <v>83</v>
      </c>
      <c r="R69" s="21" t="s">
        <v>0</v>
      </c>
      <c r="S69" s="29"/>
      <c r="T69" s="29">
        <v>40</v>
      </c>
      <c r="U69" s="29"/>
      <c r="W69" s="30"/>
      <c r="X69" s="31"/>
      <c r="Y69" s="32" t="str">
        <f t="shared" si="3"/>
        <v/>
      </c>
      <c r="Z69" s="28" t="str">
        <f t="shared" si="5"/>
        <v/>
      </c>
      <c r="AD69" s="1"/>
      <c r="AE69" s="1"/>
      <c r="AF69" s="1"/>
      <c r="AG69" s="1"/>
      <c r="AH69" s="1"/>
    </row>
    <row r="70" spans="2:34">
      <c r="B70" s="20" t="s">
        <v>55</v>
      </c>
      <c r="C70" s="21" t="s">
        <v>116</v>
      </c>
      <c r="D70" s="22" t="str">
        <f t="shared" si="0"/>
        <v>Pointer</v>
      </c>
      <c r="E70" s="21" t="s">
        <v>101</v>
      </c>
      <c r="F70" s="24" t="str">
        <f t="shared" si="1"/>
        <v>Gear</v>
      </c>
      <c r="G70" s="25">
        <f>IF(C70="","",IF(D70='Gear Train'!$R$3,"-",VLOOKUP(C70,$Q$15:$S$514,3,FALSE)))</f>
        <v>0</v>
      </c>
      <c r="H70" s="25" t="str">
        <f>IF(C70="","",IF(OR(D70='Gear Train'!$R$7,D70='Gear Train'!$R$3,D70='Gear Train'!$R$8),"-",VLOOKUP(C70,$Q$15:$T$514,4,FALSE)))</f>
        <v>-</v>
      </c>
      <c r="I70" s="26">
        <f>IF(C70="","",IF(OR(D70='Gear Train'!$R$6,D70='Gear Train'!$R$7,D70='Gear Train'!$R$8,F70='Gear Train'!$R$7),VLOOKUP(E70,$C$15:$M$514,7,FALSE),IF(D70='Gear Train'!$R$3,VLOOKUP(C70,$Q$15:$U$514,5,FALSE),VLOOKUP(E70,$C$15:$M$514,7,FALSE)*M70)))</f>
        <v>1461</v>
      </c>
      <c r="J70" s="26">
        <f>IF(C70="","",IF(OR(D70='Gear Train'!$R$6,D70='Gear Train'!$R$7,D70='Gear Train'!$R$8,F70='Gear Train'!$R$7),VLOOKUP(E70,$C$15:$M$514,8,FALSE),IF(D70='Gear Train'!$R$3,E70/I70,VLOOKUP(E70,$C$15:$M$514,8,FALSE)/M70)))</f>
        <v>0.13689253935660506</v>
      </c>
      <c r="K70" s="27">
        <f>IF(C70="","",IF(E70=$C$10,$C$11,IF(OR(D70='Gear Train'!$R$4,D70='Gear Train'!$R$5),IF(OR(F70='Gear Train'!$R$4,F70='Gear Train'!$R$5,F70='Gear Train'!$R$6),IF(VLOOKUP(E70,$C$15:$M$514,9,FALSE)='Gear Train'!$C$3,'Gear Train'!$C$4,'Gear Train'!$C$3),VLOOKUP(E70,$C$15:$M$514,9,FALSE)),VLOOKUP(E70,$C$15:$M$514,9,FALSE))))</f>
        <v>117</v>
      </c>
      <c r="L70" s="26">
        <f>IF(C70="","",IF(G70="-","-",IF(K70='Gear Train'!$C$3,MOD(G70+J70*360,360),MOD(G70-J70*360,360))))</f>
        <v>310.71868583162217</v>
      </c>
      <c r="M70" s="26">
        <f>IF(C70="","",IF(OR(D70='Gear Train'!$R$6,D70='Gear Train'!$R$7,D70='Gear Train'!$R$8,F70='Gear Train'!$R$7),VLOOKUP(E70,$C$15:$M$514,10,FALSE),IF(D70='Gear Train'!$R$3,"-",IF(F70='Gear Train'!$R$3,1,H70/VLOOKUP(E70,$Q$15:$T$514,4,FALSE)))))</f>
        <v>310.71868583162217</v>
      </c>
      <c r="N70" s="26">
        <f t="shared" si="2"/>
        <v>1461</v>
      </c>
      <c r="O70" s="28">
        <f t="shared" si="4"/>
        <v>0</v>
      </c>
      <c r="Q70" s="21" t="s">
        <v>117</v>
      </c>
      <c r="R70" s="21" t="s">
        <v>0</v>
      </c>
      <c r="S70" s="29"/>
      <c r="T70" s="29">
        <v>40</v>
      </c>
      <c r="U70" s="29"/>
      <c r="W70" s="30"/>
      <c r="X70" s="31"/>
      <c r="Y70" s="32" t="str">
        <f t="shared" si="3"/>
        <v/>
      </c>
      <c r="Z70" s="28" t="str">
        <f t="shared" si="5"/>
        <v/>
      </c>
      <c r="AD70" s="1"/>
      <c r="AE70" s="1"/>
      <c r="AF70" s="1"/>
      <c r="AG70" s="1"/>
      <c r="AH70" s="1"/>
    </row>
    <row r="71" spans="2:34">
      <c r="B71" s="20"/>
      <c r="C71" s="21"/>
      <c r="D71" s="22" t="str">
        <f t="shared" si="0"/>
        <v/>
      </c>
      <c r="E71" s="21"/>
      <c r="F71" s="24" t="str">
        <f t="shared" si="1"/>
        <v/>
      </c>
      <c r="G71" s="25" t="str">
        <f>IF(C71="","",IF(D71='Gear Train'!$R$3,"-",VLOOKUP(C71,$Q$15:$S$514,3,FALSE)))</f>
        <v/>
      </c>
      <c r="H71" s="25" t="str">
        <f>IF(C71="","",IF(OR(D71='Gear Train'!$R$7,D71='Gear Train'!$R$3,D71='Gear Train'!$R$8),"-",VLOOKUP(C71,$Q$15:$T$514,4,FALSE)))</f>
        <v/>
      </c>
      <c r="I71" s="26" t="str">
        <f>IF(C71="","",IF(OR(D71='Gear Train'!$R$6,D71='Gear Train'!$R$7,D71='Gear Train'!$R$8,F71='Gear Train'!$R$7),VLOOKUP(E71,$C$15:$M$514,7,FALSE),IF(D71='Gear Train'!$R$3,VLOOKUP(C71,$Q$15:$U$514,5,FALSE),VLOOKUP(E71,$C$15:$M$514,7,FALSE)*M71)))</f>
        <v/>
      </c>
      <c r="J71" s="26" t="str">
        <f>IF(C71="","",IF(OR(D71='Gear Train'!$R$6,D71='Gear Train'!$R$7,D71='Gear Train'!$R$8,F71='Gear Train'!$R$7),VLOOKUP(E71,$C$15:$M$514,8,FALSE),IF(D71='Gear Train'!$R$3,E71/I71,VLOOKUP(E71,$C$15:$M$514,8,FALSE)/M71)))</f>
        <v/>
      </c>
      <c r="K71" s="27" t="str">
        <f>IF(C71="","",IF(E71=$C$10,$C$11,IF(OR(D71='Gear Train'!$R$4,D71='Gear Train'!$R$5),IF(OR(F71='Gear Train'!$R$4,F71='Gear Train'!$R$5,F71='Gear Train'!$R$6),IF(VLOOKUP(E71,$C$15:$M$514,9,FALSE)='Gear Train'!$C$3,'Gear Train'!$C$4,'Gear Train'!$C$3),VLOOKUP(E71,$C$15:$M$514,9,FALSE)),VLOOKUP(E71,$C$15:$M$514,9,FALSE))))</f>
        <v/>
      </c>
      <c r="L71" s="26" t="str">
        <f>IF(C71="","",IF(G71="-","-",IF(K71='Gear Train'!$C$3,MOD(G71+J71*360,360),MOD(G71-J71*360,360))))</f>
        <v/>
      </c>
      <c r="M71" s="26" t="str">
        <f>IF(C71="","",IF(OR(D71='Gear Train'!$R$6,D71='Gear Train'!$R$7,D71='Gear Train'!$R$8,F71='Gear Train'!$R$7),VLOOKUP(E71,$C$15:$M$514,10,FALSE),IF(D71='Gear Train'!$R$3,"-",IF(F71='Gear Train'!$R$3,1,H71/VLOOKUP(E71,$Q$15:$T$514,4,FALSE)))))</f>
        <v/>
      </c>
      <c r="N71" s="26" t="str">
        <f t="shared" si="2"/>
        <v/>
      </c>
      <c r="O71" s="28" t="str">
        <f t="shared" si="4"/>
        <v/>
      </c>
      <c r="Q71" s="21" t="s">
        <v>118</v>
      </c>
      <c r="R71" s="21" t="s">
        <v>0</v>
      </c>
      <c r="S71" s="29"/>
      <c r="T71" s="29">
        <v>40</v>
      </c>
      <c r="U71" s="29"/>
      <c r="W71" s="30"/>
      <c r="X71" s="31"/>
      <c r="Y71" s="32" t="str">
        <f t="shared" si="3"/>
        <v/>
      </c>
      <c r="Z71" s="28" t="str">
        <f t="shared" si="5"/>
        <v/>
      </c>
      <c r="AD71" s="1"/>
      <c r="AE71" s="1"/>
      <c r="AF71" s="1"/>
      <c r="AG71" s="1"/>
      <c r="AH71" s="1"/>
    </row>
    <row r="72" spans="2:34">
      <c r="B72" s="20"/>
      <c r="C72" s="21" t="s">
        <v>119</v>
      </c>
      <c r="D72" s="22" t="str">
        <f t="shared" si="0"/>
        <v>Axis</v>
      </c>
      <c r="E72" s="21" t="s">
        <v>34</v>
      </c>
      <c r="F72" s="24" t="str">
        <f t="shared" si="1"/>
        <v>Gear</v>
      </c>
      <c r="G72" s="25">
        <f>IF(C72="","",IF(D72='Gear Train'!$R$3,"-",VLOOKUP(C72,$Q$15:$S$514,3,FALSE)))</f>
        <v>0</v>
      </c>
      <c r="H72" s="25" t="str">
        <f>IF(C72="","",IF(OR(D72='Gear Train'!$R$7,D72='Gear Train'!$R$3,D72='Gear Train'!$R$8),"-",VLOOKUP(C72,$Q$15:$T$514,4,FALSE)))</f>
        <v>-</v>
      </c>
      <c r="I72" s="26">
        <f>IF(C72="","",IF(OR(D72='Gear Train'!$R$6,D72='Gear Train'!$R$7,D72='Gear Train'!$R$8,F72='Gear Train'!$R$7),VLOOKUP(E72,$C$15:$M$514,7,FALSE),IF(D72='Gear Train'!$R$3,VLOOKUP(C72,$Q$15:$U$514,5,FALSE),VLOOKUP(E72,$C$15:$M$514,7,FALSE)*M72)))</f>
        <v>365.25</v>
      </c>
      <c r="J72" s="26">
        <f>IF(C72="","",IF(OR(D72='Gear Train'!$R$6,D72='Gear Train'!$R$7,D72='Gear Train'!$R$8,F72='Gear Train'!$R$7),VLOOKUP(E72,$C$15:$M$514,8,FALSE),IF(D72='Gear Train'!$R$3,E72/I72,VLOOKUP(E72,$C$15:$M$514,8,FALSE)/M72)))</f>
        <v>0.54757015742642023</v>
      </c>
      <c r="K72" s="27">
        <f>IF(C72="","",IF(E72=$C$10,$C$11,IF(OR(D72='Gear Train'!$R$4,D72='Gear Train'!$R$5),IF(OR(F72='Gear Train'!$R$4,F72='Gear Train'!$R$5,F72='Gear Train'!$R$6),IF(VLOOKUP(E72,$C$15:$M$514,9,FALSE)='Gear Train'!$C$3,'Gear Train'!$C$4,'Gear Train'!$C$3),VLOOKUP(E72,$C$15:$M$514,9,FALSE)),VLOOKUP(E72,$C$15:$M$514,9,FALSE))))</f>
        <v>117</v>
      </c>
      <c r="L72" s="26">
        <f>IF(C72="","",IF(G72="-","-",IF(K72='Gear Train'!$C$3,MOD(G72+J72*360,360),MOD(G72-J72*360,360))))</f>
        <v>162.87474332648873</v>
      </c>
      <c r="M72" s="26">
        <f>IF(C72="","",IF(OR(D72='Gear Train'!$R$6,D72='Gear Train'!$R$7,D72='Gear Train'!$R$8,F72='Gear Train'!$R$7),VLOOKUP(E72,$C$15:$M$514,10,FALSE),IF(D72='Gear Train'!$R$3,"-",IF(F72='Gear Train'!$R$3,1,H72/VLOOKUP(E72,$Q$15:$T$514,4,FALSE)))))</f>
        <v>162.87474332648873</v>
      </c>
      <c r="N72" s="26" t="str">
        <f t="shared" si="2"/>
        <v/>
      </c>
      <c r="O72" s="28" t="str">
        <f t="shared" si="4"/>
        <v/>
      </c>
      <c r="Q72" s="21" t="s">
        <v>85</v>
      </c>
      <c r="R72" s="21" t="s">
        <v>0</v>
      </c>
      <c r="S72" s="29"/>
      <c r="T72" s="29">
        <v>64</v>
      </c>
      <c r="U72" s="29"/>
      <c r="W72" s="30"/>
      <c r="X72" s="31"/>
      <c r="Y72" s="32" t="str">
        <f t="shared" si="3"/>
        <v/>
      </c>
      <c r="Z72" s="28" t="str">
        <f t="shared" si="5"/>
        <v/>
      </c>
      <c r="AD72" s="1"/>
      <c r="AE72" s="1"/>
      <c r="AF72" s="1"/>
      <c r="AG72" s="1"/>
      <c r="AH72" s="1"/>
    </row>
    <row r="73" spans="2:34">
      <c r="B73" s="20"/>
      <c r="C73" s="21" t="s">
        <v>41</v>
      </c>
      <c r="D73" s="22" t="str">
        <f t="shared" si="0"/>
        <v>Gear</v>
      </c>
      <c r="E73" s="21" t="s">
        <v>119</v>
      </c>
      <c r="F73" s="24" t="str">
        <f t="shared" si="1"/>
        <v>Axis</v>
      </c>
      <c r="G73" s="25">
        <f>IF(C73="","",IF(D73='Gear Train'!$R$3,"-",VLOOKUP(C73,$Q$15:$S$514,3,FALSE)))</f>
        <v>0</v>
      </c>
      <c r="H73" s="25">
        <f>IF(C73="","",IF(OR(D73='Gear Train'!$R$7,D73='Gear Train'!$R$3,D73='Gear Train'!$R$8),"-",VLOOKUP(C73,$Q$15:$T$514,4,FALSE)))</f>
        <v>64</v>
      </c>
      <c r="I73" s="26">
        <f>IF(C73="","",IF(OR(D73='Gear Train'!$R$6,D73='Gear Train'!$R$7,D73='Gear Train'!$R$8,F73='Gear Train'!$R$7),VLOOKUP(E73,$C$15:$M$514,7,FALSE),IF(D73='Gear Train'!$R$3,VLOOKUP(C73,$Q$15:$U$514,5,FALSE),VLOOKUP(E73,$C$15:$M$514,7,FALSE)*M73)))</f>
        <v>365.25</v>
      </c>
      <c r="J73" s="26">
        <f>IF(C73="","",IF(OR(D73='Gear Train'!$R$6,D73='Gear Train'!$R$7,D73='Gear Train'!$R$8,F73='Gear Train'!$R$7),VLOOKUP(E73,$C$15:$M$514,8,FALSE),IF(D73='Gear Train'!$R$3,E73/I73,VLOOKUP(E73,$C$15:$M$514,8,FALSE)/M73)))</f>
        <v>0.54757015742642023</v>
      </c>
      <c r="K73" s="27">
        <f>IF(C73="","",IF(E73=$C$10,$C$11,IF(OR(D73='Gear Train'!$R$4,D73='Gear Train'!$R$5),IF(OR(F73='Gear Train'!$R$4,F73='Gear Train'!$R$5,F73='Gear Train'!$R$6),IF(VLOOKUP(E73,$C$15:$M$514,9,FALSE)='Gear Train'!$C$3,'Gear Train'!$C$4,'Gear Train'!$C$3),VLOOKUP(E73,$C$15:$M$514,9,FALSE)),VLOOKUP(E73,$C$15:$M$514,9,FALSE))))</f>
        <v>117</v>
      </c>
      <c r="L73" s="26">
        <f>IF(C73="","",IF(G73="-","-",IF(K73='Gear Train'!$C$3,MOD(G73+J73*360,360),MOD(G73-J73*360,360))))</f>
        <v>162.87474332648873</v>
      </c>
      <c r="M73" s="26">
        <f>IF(C73="","",IF(OR(D73='Gear Train'!$R$6,D73='Gear Train'!$R$7,D73='Gear Train'!$R$8,F73='Gear Train'!$R$7),VLOOKUP(E73,$C$15:$M$514,10,FALSE),IF(D73='Gear Train'!$R$3,"-",IF(F73='Gear Train'!$R$3,1,H73/VLOOKUP(E73,$Q$15:$T$514,4,FALSE)))))</f>
        <v>162.87474332648873</v>
      </c>
      <c r="N73" s="26" t="str">
        <f t="shared" si="2"/>
        <v/>
      </c>
      <c r="O73" s="28" t="str">
        <f t="shared" si="4"/>
        <v/>
      </c>
      <c r="Q73" s="21"/>
      <c r="R73" s="21"/>
      <c r="S73" s="29"/>
      <c r="T73" s="29"/>
      <c r="U73" s="29"/>
      <c r="W73" s="30"/>
      <c r="X73" s="31"/>
      <c r="Y73" s="32" t="str">
        <f t="shared" si="3"/>
        <v/>
      </c>
      <c r="Z73" s="28" t="str">
        <f t="shared" si="5"/>
        <v/>
      </c>
      <c r="AD73" s="1"/>
      <c r="AE73" s="1"/>
      <c r="AF73" s="1"/>
      <c r="AG73" s="1"/>
      <c r="AH73" s="1"/>
    </row>
    <row r="74" spans="2:34">
      <c r="B74" s="20"/>
      <c r="C74" s="21" t="s">
        <v>86</v>
      </c>
      <c r="D74" s="22" t="str">
        <f t="shared" si="0"/>
        <v>Gear</v>
      </c>
      <c r="E74" s="21" t="s">
        <v>41</v>
      </c>
      <c r="F74" s="24" t="str">
        <f t="shared" si="1"/>
        <v>Gear</v>
      </c>
      <c r="G74" s="25">
        <f>IF(C74="","",IF(D74='Gear Train'!$R$3,"-",VLOOKUP(C74,$Q$15:$S$514,3,FALSE)))</f>
        <v>0</v>
      </c>
      <c r="H74" s="25">
        <f>IF(C74="","",IF(OR(D74='Gear Train'!$R$7,D74='Gear Train'!$R$3,D74='Gear Train'!$R$8),"-",VLOOKUP(C74,$Q$15:$T$514,4,FALSE)))</f>
        <v>38</v>
      </c>
      <c r="I74" s="26">
        <f>IF(C74="","",IF(OR(D74='Gear Train'!$R$6,D74='Gear Train'!$R$7,D74='Gear Train'!$R$8,F74='Gear Train'!$R$7),VLOOKUP(E74,$C$15:$M$514,7,FALSE),IF(D74='Gear Train'!$R$3,VLOOKUP(C74,$Q$15:$U$514,5,FALSE),VLOOKUP(E74,$C$15:$M$514,7,FALSE)*M74)))</f>
        <v>216.8671875</v>
      </c>
      <c r="J74" s="26">
        <f>IF(C74="","",IF(OR(D74='Gear Train'!$R$6,D74='Gear Train'!$R$7,D74='Gear Train'!$R$8,F74='Gear Train'!$R$7),VLOOKUP(E74,$C$15:$M$514,8,FALSE),IF(D74='Gear Train'!$R$3,E74/I74,VLOOKUP(E74,$C$15:$M$514,8,FALSE)/M74)))</f>
        <v>0.92222342303397087</v>
      </c>
      <c r="K74" s="27" t="str">
        <f>IF(C74="","",IF(E74=$C$10,$C$11,IF(OR(D74='Gear Train'!$R$4,D74='Gear Train'!$R$5),IF(OR(F74='Gear Train'!$R$4,F74='Gear Train'!$R$5,F74='Gear Train'!$R$6),IF(VLOOKUP(E74,$C$15:$M$514,9,FALSE)='Gear Train'!$C$3,'Gear Train'!$C$4,'Gear Train'!$C$3),VLOOKUP(E74,$C$15:$M$514,9,FALSE)),VLOOKUP(E74,$C$15:$M$514,9,FALSE))))</f>
        <v>CW</v>
      </c>
      <c r="L74" s="26">
        <f>IF(C74="","",IF(G74="-","-",IF(K74='Gear Train'!$C$3,MOD(G74+J74*360,360),MOD(G74-J74*360,360))))</f>
        <v>332.0004322922295</v>
      </c>
      <c r="M74" s="26">
        <f>IF(C74="","",IF(OR(D74='Gear Train'!$R$6,D74='Gear Train'!$R$7,D74='Gear Train'!$R$8,F74='Gear Train'!$R$7),VLOOKUP(E74,$C$15:$M$514,10,FALSE),IF(D74='Gear Train'!$R$3,"-",IF(F74='Gear Train'!$R$3,1,H74/VLOOKUP(E74,$Q$15:$T$514,4,FALSE)))))</f>
        <v>0.59375</v>
      </c>
      <c r="N74" s="26" t="str">
        <f t="shared" si="2"/>
        <v/>
      </c>
      <c r="O74" s="28" t="str">
        <f t="shared" si="4"/>
        <v/>
      </c>
      <c r="Q74" s="21" t="s">
        <v>40</v>
      </c>
      <c r="R74" s="21" t="s">
        <v>2</v>
      </c>
      <c r="S74" s="29"/>
      <c r="T74" s="29"/>
      <c r="U74" s="29"/>
      <c r="W74" s="30"/>
      <c r="X74" s="31"/>
      <c r="Y74" s="32" t="str">
        <f t="shared" si="3"/>
        <v/>
      </c>
      <c r="Z74" s="28" t="str">
        <f t="shared" si="5"/>
        <v/>
      </c>
      <c r="AD74" s="1"/>
      <c r="AE74" s="1"/>
      <c r="AF74" s="1"/>
      <c r="AG74" s="1"/>
      <c r="AH74" s="1"/>
    </row>
    <row r="75" spans="2:34">
      <c r="B75" s="20"/>
      <c r="C75" s="21" t="s">
        <v>120</v>
      </c>
      <c r="D75" s="22" t="str">
        <f t="shared" si="0"/>
        <v>Axis</v>
      </c>
      <c r="E75" s="21" t="s">
        <v>86</v>
      </c>
      <c r="F75" s="24" t="str">
        <f t="shared" si="1"/>
        <v>Gear</v>
      </c>
      <c r="G75" s="25">
        <f>IF(C75="","",IF(D75='Gear Train'!$R$3,"-",VLOOKUP(C75,$Q$15:$S$514,3,FALSE)))</f>
        <v>0</v>
      </c>
      <c r="H75" s="25" t="str">
        <f>IF(C75="","",IF(OR(D75='Gear Train'!$R$7,D75='Gear Train'!$R$3,D75='Gear Train'!$R$8),"-",VLOOKUP(C75,$Q$15:$T$514,4,FALSE)))</f>
        <v>-</v>
      </c>
      <c r="I75" s="26">
        <f>IF(C75="","",IF(OR(D75='Gear Train'!$R$6,D75='Gear Train'!$R$7,D75='Gear Train'!$R$8,F75='Gear Train'!$R$7),VLOOKUP(E75,$C$15:$M$514,7,FALSE),IF(D75='Gear Train'!$R$3,VLOOKUP(C75,$Q$15:$U$514,5,FALSE),VLOOKUP(E75,$C$15:$M$514,7,FALSE)*M75)))</f>
        <v>216.8671875</v>
      </c>
      <c r="J75" s="26">
        <f>IF(C75="","",IF(OR(D75='Gear Train'!$R$6,D75='Gear Train'!$R$7,D75='Gear Train'!$R$8,F75='Gear Train'!$R$7),VLOOKUP(E75,$C$15:$M$514,8,FALSE),IF(D75='Gear Train'!$R$3,E75/I75,VLOOKUP(E75,$C$15:$M$514,8,FALSE)/M75)))</f>
        <v>0.92222342303397087</v>
      </c>
      <c r="K75" s="27" t="str">
        <f>IF(C75="","",IF(E75=$C$10,$C$11,IF(OR(D75='Gear Train'!$R$4,D75='Gear Train'!$R$5),IF(OR(F75='Gear Train'!$R$4,F75='Gear Train'!$R$5,F75='Gear Train'!$R$6),IF(VLOOKUP(E75,$C$15:$M$514,9,FALSE)='Gear Train'!$C$3,'Gear Train'!$C$4,'Gear Train'!$C$3),VLOOKUP(E75,$C$15:$M$514,9,FALSE)),VLOOKUP(E75,$C$15:$M$514,9,FALSE))))</f>
        <v>CW</v>
      </c>
      <c r="L75" s="26">
        <f>IF(C75="","",IF(G75="-","-",IF(K75='Gear Train'!$C$3,MOD(G75+J75*360,360),MOD(G75-J75*360,360))))</f>
        <v>332.0004322922295</v>
      </c>
      <c r="M75" s="26">
        <f>IF(C75="","",IF(OR(D75='Gear Train'!$R$6,D75='Gear Train'!$R$7,D75='Gear Train'!$R$8,F75='Gear Train'!$R$7),VLOOKUP(E75,$C$15:$M$514,10,FALSE),IF(D75='Gear Train'!$R$3,"-",IF(F75='Gear Train'!$R$3,1,H75/VLOOKUP(E75,$Q$15:$T$514,4,FALSE)))))</f>
        <v>332.0004322922295</v>
      </c>
      <c r="N75" s="26" t="str">
        <f t="shared" si="2"/>
        <v/>
      </c>
      <c r="O75" s="28" t="str">
        <f t="shared" si="4"/>
        <v/>
      </c>
      <c r="Q75" s="21" t="s">
        <v>59</v>
      </c>
      <c r="R75" s="21" t="s">
        <v>2</v>
      </c>
      <c r="S75" s="29"/>
      <c r="T75" s="29"/>
      <c r="U75" s="29"/>
      <c r="W75" s="30"/>
      <c r="X75" s="31"/>
      <c r="Y75" s="32" t="str">
        <f t="shared" si="3"/>
        <v/>
      </c>
      <c r="Z75" s="28" t="str">
        <f t="shared" si="5"/>
        <v/>
      </c>
      <c r="AD75" s="1"/>
      <c r="AE75" s="1"/>
      <c r="AF75" s="1"/>
      <c r="AG75" s="1"/>
      <c r="AH75" s="1"/>
    </row>
    <row r="76" spans="2:34">
      <c r="B76" s="20"/>
      <c r="C76" s="21" t="s">
        <v>88</v>
      </c>
      <c r="D76" s="22" t="str">
        <f t="shared" si="0"/>
        <v>Gear</v>
      </c>
      <c r="E76" s="21" t="s">
        <v>120</v>
      </c>
      <c r="F76" s="24" t="str">
        <f t="shared" si="1"/>
        <v>Axis</v>
      </c>
      <c r="G76" s="25">
        <f>IF(C76="","",IF(D76='Gear Train'!$R$3,"-",VLOOKUP(C76,$Q$15:$S$514,3,FALSE)))</f>
        <v>0</v>
      </c>
      <c r="H76" s="25">
        <f>IF(C76="","",IF(OR(D76='Gear Train'!$R$7,D76='Gear Train'!$R$3,D76='Gear Train'!$R$8),"-",VLOOKUP(C76,$Q$15:$T$514,4,FALSE)))</f>
        <v>53</v>
      </c>
      <c r="I76" s="26">
        <f>IF(C76="","",IF(OR(D76='Gear Train'!$R$6,D76='Gear Train'!$R$7,D76='Gear Train'!$R$8,F76='Gear Train'!$R$7),VLOOKUP(E76,$C$15:$M$514,7,FALSE),IF(D76='Gear Train'!$R$3,VLOOKUP(C76,$Q$15:$U$514,5,FALSE),VLOOKUP(E76,$C$15:$M$514,7,FALSE)*M76)))</f>
        <v>216.8671875</v>
      </c>
      <c r="J76" s="26">
        <f>IF(C76="","",IF(OR(D76='Gear Train'!$R$6,D76='Gear Train'!$R$7,D76='Gear Train'!$R$8,F76='Gear Train'!$R$7),VLOOKUP(E76,$C$15:$M$514,8,FALSE),IF(D76='Gear Train'!$R$3,E76/I76,VLOOKUP(E76,$C$15:$M$514,8,FALSE)/M76)))</f>
        <v>0.92222342303397087</v>
      </c>
      <c r="K76" s="27" t="str">
        <f>IF(C76="","",IF(E76=$C$10,$C$11,IF(OR(D76='Gear Train'!$R$4,D76='Gear Train'!$R$5),IF(OR(F76='Gear Train'!$R$4,F76='Gear Train'!$R$5,F76='Gear Train'!$R$6),IF(VLOOKUP(E76,$C$15:$M$514,9,FALSE)='Gear Train'!$C$3,'Gear Train'!$C$4,'Gear Train'!$C$3),VLOOKUP(E76,$C$15:$M$514,9,FALSE)),VLOOKUP(E76,$C$15:$M$514,9,FALSE))))</f>
        <v>CW</v>
      </c>
      <c r="L76" s="26">
        <f>IF(C76="","",IF(G76="-","-",IF(K76='Gear Train'!$C$3,MOD(G76+J76*360,360),MOD(G76-J76*360,360))))</f>
        <v>332.0004322922295</v>
      </c>
      <c r="M76" s="26">
        <f>IF(C76="","",IF(OR(D76='Gear Train'!$R$6,D76='Gear Train'!$R$7,D76='Gear Train'!$R$8,F76='Gear Train'!$R$7),VLOOKUP(E76,$C$15:$M$514,10,FALSE),IF(D76='Gear Train'!$R$3,"-",IF(F76='Gear Train'!$R$3,1,H76/VLOOKUP(E76,$Q$15:$T$514,4,FALSE)))))</f>
        <v>332.0004322922295</v>
      </c>
      <c r="N76" s="26" t="str">
        <f t="shared" si="2"/>
        <v/>
      </c>
      <c r="O76" s="28" t="str">
        <f t="shared" si="4"/>
        <v/>
      </c>
      <c r="Q76" s="21" t="s">
        <v>75</v>
      </c>
      <c r="R76" s="21" t="s">
        <v>2</v>
      </c>
      <c r="S76" s="29"/>
      <c r="T76" s="29"/>
      <c r="U76" s="29"/>
      <c r="W76" s="30"/>
      <c r="X76" s="31"/>
      <c r="Y76" s="32" t="str">
        <f t="shared" si="3"/>
        <v/>
      </c>
      <c r="Z76" s="28" t="str">
        <f t="shared" si="5"/>
        <v/>
      </c>
      <c r="AD76" s="1"/>
      <c r="AE76" s="1"/>
      <c r="AF76" s="1"/>
      <c r="AG76" s="1"/>
      <c r="AH76" s="1"/>
    </row>
    <row r="77" spans="2:34">
      <c r="B77" s="20"/>
      <c r="C77" s="21" t="s">
        <v>89</v>
      </c>
      <c r="D77" s="22" t="str">
        <f t="shared" si="0"/>
        <v>Gear</v>
      </c>
      <c r="E77" s="21" t="s">
        <v>88</v>
      </c>
      <c r="F77" s="24" t="str">
        <f t="shared" si="1"/>
        <v>Gear</v>
      </c>
      <c r="G77" s="25">
        <f>IF(C77="","",IF(D77='Gear Train'!$R$3,"-",VLOOKUP(C77,$Q$15:$S$514,3,FALSE)))</f>
        <v>0</v>
      </c>
      <c r="H77" s="25">
        <f>IF(C77="","",IF(OR(D77='Gear Train'!$R$7,D77='Gear Train'!$R$3,D77='Gear Train'!$R$8),"-",VLOOKUP(C77,$Q$15:$T$514,4,FALSE)))</f>
        <v>96</v>
      </c>
      <c r="I77" s="26">
        <f>IF(C77="","",IF(OR(D77='Gear Train'!$R$6,D77='Gear Train'!$R$7,D77='Gear Train'!$R$8,F77='Gear Train'!$R$7),VLOOKUP(E77,$C$15:$M$514,7,FALSE),IF(D77='Gear Train'!$R$3,VLOOKUP(C77,$Q$15:$U$514,5,FALSE),VLOOKUP(E77,$C$15:$M$514,7,FALSE)*M77)))</f>
        <v>392.81603773584908</v>
      </c>
      <c r="J77" s="26">
        <f>IF(C77="","",IF(OR(D77='Gear Train'!$R$6,D77='Gear Train'!$R$7,D77='Gear Train'!$R$8,F77='Gear Train'!$R$7),VLOOKUP(E77,$C$15:$M$514,8,FALSE),IF(D77='Gear Train'!$R$3,E77/I77,VLOOKUP(E77,$C$15:$M$514,8,FALSE)/M77)))</f>
        <v>0.5091441814666714</v>
      </c>
      <c r="K77" s="27">
        <f>IF(C77="","",IF(E77=$C$10,$C$11,IF(OR(D77='Gear Train'!$R$4,D77='Gear Train'!$R$5),IF(OR(F77='Gear Train'!$R$4,F77='Gear Train'!$R$5,F77='Gear Train'!$R$6),IF(VLOOKUP(E77,$C$15:$M$514,9,FALSE)='Gear Train'!$C$3,'Gear Train'!$C$4,'Gear Train'!$C$3),VLOOKUP(E77,$C$15:$M$514,9,FALSE)),VLOOKUP(E77,$C$15:$M$514,9,FALSE))))</f>
        <v>117</v>
      </c>
      <c r="L77" s="26">
        <f>IF(C77="","",IF(G77="-","-",IF(K77='Gear Train'!$C$3,MOD(G77+J77*360,360),MOD(G77-J77*360,360))))</f>
        <v>176.70809467199831</v>
      </c>
      <c r="M77" s="26">
        <f>IF(C77="","",IF(OR(D77='Gear Train'!$R$6,D77='Gear Train'!$R$7,D77='Gear Train'!$R$8,F77='Gear Train'!$R$7),VLOOKUP(E77,$C$15:$M$514,10,FALSE),IF(D77='Gear Train'!$R$3,"-",IF(F77='Gear Train'!$R$3,1,H77/VLOOKUP(E77,$Q$15:$T$514,4,FALSE)))))</f>
        <v>1.8113207547169812</v>
      </c>
      <c r="N77" s="26" t="str">
        <f t="shared" si="2"/>
        <v/>
      </c>
      <c r="O77" s="28" t="str">
        <f t="shared" si="4"/>
        <v/>
      </c>
      <c r="Q77" s="21" t="s">
        <v>94</v>
      </c>
      <c r="R77" s="21" t="s">
        <v>2</v>
      </c>
      <c r="S77" s="29"/>
      <c r="T77" s="29"/>
      <c r="U77" s="29"/>
      <c r="W77" s="30"/>
      <c r="X77" s="31"/>
      <c r="Y77" s="32" t="str">
        <f t="shared" si="3"/>
        <v/>
      </c>
      <c r="Z77" s="28" t="str">
        <f t="shared" si="5"/>
        <v/>
      </c>
      <c r="AD77" s="1"/>
      <c r="AE77" s="1"/>
      <c r="AF77" s="1"/>
      <c r="AG77" s="1"/>
      <c r="AH77" s="1"/>
    </row>
    <row r="78" spans="2:34">
      <c r="B78" s="20"/>
      <c r="C78" s="21" t="s">
        <v>121</v>
      </c>
      <c r="D78" s="22" t="str">
        <f t="shared" si="0"/>
        <v>Axis</v>
      </c>
      <c r="E78" s="21" t="s">
        <v>89</v>
      </c>
      <c r="F78" s="24" t="str">
        <f t="shared" si="1"/>
        <v>Gear</v>
      </c>
      <c r="G78" s="25">
        <f>IF(C78="","",IF(D78='Gear Train'!$R$3,"-",VLOOKUP(C78,$Q$15:$S$514,3,FALSE)))</f>
        <v>0</v>
      </c>
      <c r="H78" s="25" t="str">
        <f>IF(C78="","",IF(OR(D78='Gear Train'!$R$7,D78='Gear Train'!$R$3,D78='Gear Train'!$R$8),"-",VLOOKUP(C78,$Q$15:$T$514,4,FALSE)))</f>
        <v>-</v>
      </c>
      <c r="I78" s="26">
        <f>IF(C78="","",IF(OR(D78='Gear Train'!$R$6,D78='Gear Train'!$R$7,D78='Gear Train'!$R$8,F78='Gear Train'!$R$7),VLOOKUP(E78,$C$15:$M$514,7,FALSE),IF(D78='Gear Train'!$R$3,VLOOKUP(C78,$Q$15:$U$514,5,FALSE),VLOOKUP(E78,$C$15:$M$514,7,FALSE)*M78)))</f>
        <v>392.81603773584908</v>
      </c>
      <c r="J78" s="26">
        <f>IF(C78="","",IF(OR(D78='Gear Train'!$R$6,D78='Gear Train'!$R$7,D78='Gear Train'!$R$8,F78='Gear Train'!$R$7),VLOOKUP(E78,$C$15:$M$514,8,FALSE),IF(D78='Gear Train'!$R$3,E78/I78,VLOOKUP(E78,$C$15:$M$514,8,FALSE)/M78)))</f>
        <v>0.5091441814666714</v>
      </c>
      <c r="K78" s="27">
        <f>IF(C78="","",IF(E78=$C$10,$C$11,IF(OR(D78='Gear Train'!$R$4,D78='Gear Train'!$R$5),IF(OR(F78='Gear Train'!$R$4,F78='Gear Train'!$R$5,F78='Gear Train'!$R$6),IF(VLOOKUP(E78,$C$15:$M$514,9,FALSE)='Gear Train'!$C$3,'Gear Train'!$C$4,'Gear Train'!$C$3),VLOOKUP(E78,$C$15:$M$514,9,FALSE)),VLOOKUP(E78,$C$15:$M$514,9,FALSE))))</f>
        <v>117</v>
      </c>
      <c r="L78" s="26">
        <f>IF(C78="","",IF(G78="-","-",IF(K78='Gear Train'!$C$3,MOD(G78+J78*360,360),MOD(G78-J78*360,360))))</f>
        <v>176.70809467199831</v>
      </c>
      <c r="M78" s="26">
        <f>IF(C78="","",IF(OR(D78='Gear Train'!$R$6,D78='Gear Train'!$R$7,D78='Gear Train'!$R$8,F78='Gear Train'!$R$7),VLOOKUP(E78,$C$15:$M$514,10,FALSE),IF(D78='Gear Train'!$R$3,"-",IF(F78='Gear Train'!$R$3,1,H78/VLOOKUP(E78,$Q$15:$T$514,4,FALSE)))))</f>
        <v>176.70809467199831</v>
      </c>
      <c r="N78" s="26" t="str">
        <f t="shared" si="2"/>
        <v/>
      </c>
      <c r="O78" s="28" t="str">
        <f t="shared" si="4"/>
        <v/>
      </c>
      <c r="Q78" s="21"/>
      <c r="R78" s="21"/>
      <c r="S78" s="29"/>
      <c r="T78" s="29"/>
      <c r="U78" s="29"/>
      <c r="W78" s="30"/>
      <c r="X78" s="31"/>
      <c r="Y78" s="32" t="str">
        <f t="shared" si="3"/>
        <v/>
      </c>
      <c r="Z78" s="28" t="str">
        <f t="shared" si="5"/>
        <v/>
      </c>
      <c r="AD78" s="1"/>
      <c r="AE78" s="1"/>
      <c r="AF78" s="1"/>
      <c r="AG78" s="1"/>
      <c r="AH78" s="1"/>
    </row>
    <row r="79" spans="2:34">
      <c r="B79" s="20"/>
      <c r="C79" s="21" t="s">
        <v>93</v>
      </c>
      <c r="D79" s="22" t="str">
        <f t="shared" ref="D79:D142" si="6">IF(C79="","",VLOOKUP(C79,$Q$15:$R$514,2,FALSE))</f>
        <v>Gear</v>
      </c>
      <c r="E79" s="21" t="s">
        <v>121</v>
      </c>
      <c r="F79" s="24" t="str">
        <f t="shared" ref="F79:F142" si="7">IF(E79="","",IF(ISNUMBER(E79),"-",VLOOKUP(E79,$Q$15:$R$514,2,FALSE)))</f>
        <v>Axis</v>
      </c>
      <c r="G79" s="25">
        <f>IF(C79="","",IF(D79='Gear Train'!$R$3,"-",VLOOKUP(C79,$Q$15:$S$514,3,FALSE)))</f>
        <v>0</v>
      </c>
      <c r="H79" s="25">
        <f>IF(C79="","",IF(OR(D79='Gear Train'!$R$7,D79='Gear Train'!$R$3,D79='Gear Train'!$R$8),"-",VLOOKUP(C79,$Q$15:$T$514,4,FALSE)))</f>
        <v>27</v>
      </c>
      <c r="I79" s="26">
        <f>IF(C79="","",IF(OR(D79='Gear Train'!$R$6,D79='Gear Train'!$R$7,D79='Gear Train'!$R$8,F79='Gear Train'!$R$7),VLOOKUP(E79,$C$15:$M$514,7,FALSE),IF(D79='Gear Train'!$R$3,VLOOKUP(C79,$Q$15:$U$514,5,FALSE),VLOOKUP(E79,$C$15:$M$514,7,FALSE)*M79)))</f>
        <v>392.81603773584908</v>
      </c>
      <c r="J79" s="26">
        <f>IF(C79="","",IF(OR(D79='Gear Train'!$R$6,D79='Gear Train'!$R$7,D79='Gear Train'!$R$8,F79='Gear Train'!$R$7),VLOOKUP(E79,$C$15:$M$514,8,FALSE),IF(D79='Gear Train'!$R$3,E79/I79,VLOOKUP(E79,$C$15:$M$514,8,FALSE)/M79)))</f>
        <v>0.5091441814666714</v>
      </c>
      <c r="K79" s="27">
        <f>IF(C79="","",IF(E79=$C$10,$C$11,IF(OR(D79='Gear Train'!$R$4,D79='Gear Train'!$R$5),IF(OR(F79='Gear Train'!$R$4,F79='Gear Train'!$R$5,F79='Gear Train'!$R$6),IF(VLOOKUP(E79,$C$15:$M$514,9,FALSE)='Gear Train'!$C$3,'Gear Train'!$C$4,'Gear Train'!$C$3),VLOOKUP(E79,$C$15:$M$514,9,FALSE)),VLOOKUP(E79,$C$15:$M$514,9,FALSE))))</f>
        <v>117</v>
      </c>
      <c r="L79" s="26">
        <f>IF(C79="","",IF(G79="-","-",IF(K79='Gear Train'!$C$3,MOD(G79+J79*360,360),MOD(G79-J79*360,360))))</f>
        <v>176.70809467199831</v>
      </c>
      <c r="M79" s="26">
        <f>IF(C79="","",IF(OR(D79='Gear Train'!$R$6,D79='Gear Train'!$R$7,D79='Gear Train'!$R$8,F79='Gear Train'!$R$7),VLOOKUP(E79,$C$15:$M$514,10,FALSE),IF(D79='Gear Train'!$R$3,"-",IF(F79='Gear Train'!$R$3,1,H79/VLOOKUP(E79,$Q$15:$T$514,4,FALSE)))))</f>
        <v>176.70809467199831</v>
      </c>
      <c r="N79" s="26" t="str">
        <f t="shared" ref="N79:N142" si="8">IF(B79="","",VLOOKUP(B79,$W$15:$X$114,2,FALSE))</f>
        <v/>
      </c>
      <c r="O79" s="28" t="str">
        <f t="shared" si="4"/>
        <v/>
      </c>
      <c r="Q79" s="21" t="s">
        <v>49</v>
      </c>
      <c r="R79" s="21" t="s">
        <v>3</v>
      </c>
      <c r="S79" s="29"/>
      <c r="T79" s="29"/>
      <c r="U79" s="29"/>
      <c r="W79" s="30"/>
      <c r="X79" s="31"/>
      <c r="Y79" s="32" t="str">
        <f t="shared" ref="Y79:Y114" si="9">IF(W79="","",VLOOKUP(W79,$B$15:$O$514,8,FALSE))</f>
        <v/>
      </c>
      <c r="Z79" s="28" t="str">
        <f t="shared" si="5"/>
        <v/>
      </c>
      <c r="AD79" s="1"/>
      <c r="AE79" s="1"/>
      <c r="AF79" s="1"/>
      <c r="AG79" s="1"/>
      <c r="AH79" s="1"/>
    </row>
    <row r="80" spans="2:34">
      <c r="B80" s="20"/>
      <c r="C80" s="21" t="s">
        <v>60</v>
      </c>
      <c r="D80" s="22" t="str">
        <f t="shared" si="6"/>
        <v>Gear</v>
      </c>
      <c r="E80" s="21" t="s">
        <v>93</v>
      </c>
      <c r="F80" s="24" t="str">
        <f t="shared" si="7"/>
        <v>Gear</v>
      </c>
      <c r="G80" s="25">
        <f>IF(C80="","",IF(D80='Gear Train'!$R$3,"-",VLOOKUP(C80,$Q$15:$S$514,3,FALSE)))</f>
        <v>0</v>
      </c>
      <c r="H80" s="25">
        <f>IF(C80="","",IF(OR(D80='Gear Train'!$R$7,D80='Gear Train'!$R$3,D80='Gear Train'!$R$8),"-",VLOOKUP(C80,$Q$15:$T$514,4,FALSE)))</f>
        <v>223</v>
      </c>
      <c r="I80" s="26">
        <f>IF(C80="","",IF(OR(D80='Gear Train'!$R$6,D80='Gear Train'!$R$7,D80='Gear Train'!$R$8,F80='Gear Train'!$R$7),VLOOKUP(E80,$C$15:$M$514,7,FALSE),IF(D80='Gear Train'!$R$3,VLOOKUP(C80,$Q$15:$U$514,5,FALSE),VLOOKUP(E80,$C$15:$M$514,7,FALSE)*M80)))</f>
        <v>3244.3694968553464</v>
      </c>
      <c r="J80" s="26">
        <f>IF(C80="","",IF(OR(D80='Gear Train'!$R$6,D80='Gear Train'!$R$7,D80='Gear Train'!$R$8,F80='Gear Train'!$R$7),VLOOKUP(E80,$C$15:$M$514,8,FALSE),IF(D80='Gear Train'!$R$3,E80/I80,VLOOKUP(E80,$C$15:$M$514,8,FALSE)/M80)))</f>
        <v>6.1645259639462456E-2</v>
      </c>
      <c r="K80" s="27" t="str">
        <f>IF(C80="","",IF(E80=$C$10,$C$11,IF(OR(D80='Gear Train'!$R$4,D80='Gear Train'!$R$5),IF(OR(F80='Gear Train'!$R$4,F80='Gear Train'!$R$5,F80='Gear Train'!$R$6),IF(VLOOKUP(E80,$C$15:$M$514,9,FALSE)='Gear Train'!$C$3,'Gear Train'!$C$4,'Gear Train'!$C$3),VLOOKUP(E80,$C$15:$M$514,9,FALSE)),VLOOKUP(E80,$C$15:$M$514,9,FALSE))))</f>
        <v>CW</v>
      </c>
      <c r="L80" s="26">
        <f>IF(C80="","",IF(G80="-","-",IF(K80='Gear Train'!$C$3,MOD(G80+J80*360,360),MOD(G80-J80*360,360))))</f>
        <v>22.192293470206483</v>
      </c>
      <c r="M80" s="26">
        <f>IF(C80="","",IF(OR(D80='Gear Train'!$R$6,D80='Gear Train'!$R$7,D80='Gear Train'!$R$8,F80='Gear Train'!$R$7),VLOOKUP(E80,$C$15:$M$514,10,FALSE),IF(D80='Gear Train'!$R$3,"-",IF(F80='Gear Train'!$R$3,1,H80/VLOOKUP(E80,$Q$15:$T$514,4,FALSE)))))</f>
        <v>8.2592592592592595</v>
      </c>
      <c r="N80" s="26" t="str">
        <f t="shared" si="8"/>
        <v/>
      </c>
      <c r="O80" s="28" t="str">
        <f t="shared" ref="O80:O143" si="10">IF(N80="","",1-I80/N80)</f>
        <v/>
      </c>
      <c r="Q80" s="21" t="s">
        <v>68</v>
      </c>
      <c r="R80" s="21" t="s">
        <v>3</v>
      </c>
      <c r="S80" s="29"/>
      <c r="T80" s="29"/>
      <c r="U80" s="29"/>
      <c r="W80" s="30"/>
      <c r="X80" s="31"/>
      <c r="Y80" s="32" t="str">
        <f t="shared" si="9"/>
        <v/>
      </c>
      <c r="Z80" s="28" t="str">
        <f t="shared" ref="Z80:Z114" si="11">IF(Y80="","",1-(Y80/X80))</f>
        <v/>
      </c>
      <c r="AD80" s="1"/>
      <c r="AE80" s="1"/>
      <c r="AF80" s="1"/>
      <c r="AG80" s="1"/>
      <c r="AH80" s="1"/>
    </row>
    <row r="81" spans="2:34">
      <c r="B81" s="20" t="s">
        <v>61</v>
      </c>
      <c r="C81" s="21" t="s">
        <v>122</v>
      </c>
      <c r="D81" s="22" t="str">
        <f t="shared" si="6"/>
        <v>Pointer</v>
      </c>
      <c r="E81" s="21" t="s">
        <v>60</v>
      </c>
      <c r="F81" s="24" t="str">
        <f t="shared" si="7"/>
        <v>Gear</v>
      </c>
      <c r="G81" s="25">
        <f>IF(C81="","",IF(D81='Gear Train'!$R$3,"-",VLOOKUP(C81,$Q$15:$S$514,3,FALSE)))</f>
        <v>0</v>
      </c>
      <c r="H81" s="25" t="str">
        <f>IF(C81="","",IF(OR(D81='Gear Train'!$R$7,D81='Gear Train'!$R$3,D81='Gear Train'!$R$8),"-",VLOOKUP(C81,$Q$15:$T$514,4,FALSE)))</f>
        <v>-</v>
      </c>
      <c r="I81" s="26">
        <f>IF(C81="","",IF(OR(D81='Gear Train'!$R$6,D81='Gear Train'!$R$7,D81='Gear Train'!$R$8,F81='Gear Train'!$R$7),VLOOKUP(E81,$C$15:$M$514,7,FALSE),IF(D81='Gear Train'!$R$3,VLOOKUP(C81,$Q$15:$U$514,5,FALSE),VLOOKUP(E81,$C$15:$M$514,7,FALSE)*M81)))</f>
        <v>3244.3694968553464</v>
      </c>
      <c r="J81" s="26">
        <f>IF(C81="","",IF(OR(D81='Gear Train'!$R$6,D81='Gear Train'!$R$7,D81='Gear Train'!$R$8,F81='Gear Train'!$R$7),VLOOKUP(E81,$C$15:$M$514,8,FALSE),IF(D81='Gear Train'!$R$3,E81/I81,VLOOKUP(E81,$C$15:$M$514,8,FALSE)/M81)))</f>
        <v>6.1645259639462456E-2</v>
      </c>
      <c r="K81" s="27" t="str">
        <f>IF(C81="","",IF(E81=$C$10,$C$11,IF(OR(D81='Gear Train'!$R$4,D81='Gear Train'!$R$5),IF(OR(F81='Gear Train'!$R$4,F81='Gear Train'!$R$5,F81='Gear Train'!$R$6),IF(VLOOKUP(E81,$C$15:$M$514,9,FALSE)='Gear Train'!$C$3,'Gear Train'!$C$4,'Gear Train'!$C$3),VLOOKUP(E81,$C$15:$M$514,9,FALSE)),VLOOKUP(E81,$C$15:$M$514,9,FALSE))))</f>
        <v>CW</v>
      </c>
      <c r="L81" s="26">
        <f>IF(C81="","",IF(G81="-","-",IF(K81='Gear Train'!$C$3,MOD(G81+J81*360,360),MOD(G81-J81*360,360))))</f>
        <v>22.192293470206483</v>
      </c>
      <c r="M81" s="26">
        <f>IF(C81="","",IF(OR(D81='Gear Train'!$R$6,D81='Gear Train'!$R$7,D81='Gear Train'!$R$8,F81='Gear Train'!$R$7),VLOOKUP(E81,$C$15:$M$514,10,FALSE),IF(D81='Gear Train'!$R$3,"-",IF(F81='Gear Train'!$R$3,1,H81/VLOOKUP(E81,$Q$15:$T$514,4,FALSE)))))</f>
        <v>22.192293470206483</v>
      </c>
      <c r="N81" s="26">
        <f t="shared" si="8"/>
        <v>3232.4625000000001</v>
      </c>
      <c r="O81" s="28">
        <f t="shared" si="10"/>
        <v>-3.6835684421230308E-3</v>
      </c>
      <c r="Q81" s="21" t="s">
        <v>80</v>
      </c>
      <c r="R81" s="21" t="s">
        <v>3</v>
      </c>
      <c r="S81" s="29"/>
      <c r="T81" s="29"/>
      <c r="U81" s="29"/>
      <c r="W81" s="30"/>
      <c r="X81" s="31"/>
      <c r="Y81" s="32" t="str">
        <f t="shared" si="9"/>
        <v/>
      </c>
      <c r="Z81" s="28" t="str">
        <f t="shared" si="11"/>
        <v/>
      </c>
      <c r="AD81" s="1"/>
      <c r="AE81" s="1"/>
      <c r="AF81" s="1"/>
      <c r="AG81" s="1"/>
      <c r="AH81" s="1"/>
    </row>
    <row r="82" spans="2:34">
      <c r="B82" s="20"/>
      <c r="C82" s="21"/>
      <c r="D82" s="22" t="str">
        <f t="shared" si="6"/>
        <v/>
      </c>
      <c r="E82" s="21"/>
      <c r="F82" s="24" t="str">
        <f t="shared" si="7"/>
        <v/>
      </c>
      <c r="G82" s="25" t="str">
        <f>IF(C82="","",IF(D82='Gear Train'!$R$3,"-",VLOOKUP(C82,$Q$15:$S$514,3,FALSE)))</f>
        <v/>
      </c>
      <c r="H82" s="25" t="str">
        <f>IF(C82="","",IF(OR(D82='Gear Train'!$R$7,D82='Gear Train'!$R$3,D82='Gear Train'!$R$8),"-",VLOOKUP(C82,$Q$15:$T$514,4,FALSE)))</f>
        <v/>
      </c>
      <c r="I82" s="26" t="str">
        <f>IF(C82="","",IF(OR(D82='Gear Train'!$R$6,D82='Gear Train'!$R$7,D82='Gear Train'!$R$8,F82='Gear Train'!$R$7),VLOOKUP(E82,$C$15:$M$514,7,FALSE),IF(D82='Gear Train'!$R$3,VLOOKUP(C82,$Q$15:$U$514,5,FALSE),VLOOKUP(E82,$C$15:$M$514,7,FALSE)*M82)))</f>
        <v/>
      </c>
      <c r="J82" s="26" t="str">
        <f>IF(C82="","",IF(OR(D82='Gear Train'!$R$6,D82='Gear Train'!$R$7,D82='Gear Train'!$R$8,F82='Gear Train'!$R$7),VLOOKUP(E82,$C$15:$M$514,8,FALSE),IF(D82='Gear Train'!$R$3,E82/I82,VLOOKUP(E82,$C$15:$M$514,8,FALSE)/M82)))</f>
        <v/>
      </c>
      <c r="K82" s="27" t="str">
        <f>IF(C82="","",IF(E82=$C$10,$C$11,IF(OR(D82='Gear Train'!$R$4,D82='Gear Train'!$R$5),IF(OR(F82='Gear Train'!$R$4,F82='Gear Train'!$R$5,F82='Gear Train'!$R$6),IF(VLOOKUP(E82,$C$15:$M$514,9,FALSE)='Gear Train'!$C$3,'Gear Train'!$C$4,'Gear Train'!$C$3),VLOOKUP(E82,$C$15:$M$514,9,FALSE)),VLOOKUP(E82,$C$15:$M$514,9,FALSE))))</f>
        <v/>
      </c>
      <c r="L82" s="26" t="str">
        <f>IF(C82="","",IF(G82="-","-",IF(K82='Gear Train'!$C$3,MOD(G82+J82*360,360),MOD(G82-J82*360,360))))</f>
        <v/>
      </c>
      <c r="M82" s="26" t="str">
        <f>IF(C82="","",IF(OR(D82='Gear Train'!$R$6,D82='Gear Train'!$R$7,D82='Gear Train'!$R$8,F82='Gear Train'!$R$7),VLOOKUP(E82,$C$15:$M$514,10,FALSE),IF(D82='Gear Train'!$R$3,"-",IF(F82='Gear Train'!$R$3,1,H82/VLOOKUP(E82,$Q$15:$T$514,4,FALSE)))))</f>
        <v/>
      </c>
      <c r="N82" s="26" t="str">
        <f t="shared" si="8"/>
        <v/>
      </c>
      <c r="O82" s="28" t="str">
        <f t="shared" si="10"/>
        <v/>
      </c>
      <c r="Q82" s="21" t="s">
        <v>100</v>
      </c>
      <c r="R82" s="21" t="s">
        <v>3</v>
      </c>
      <c r="S82" s="29"/>
      <c r="T82" s="29"/>
      <c r="U82" s="29"/>
      <c r="W82" s="30"/>
      <c r="X82" s="31"/>
      <c r="Y82" s="32" t="str">
        <f t="shared" si="9"/>
        <v/>
      </c>
      <c r="Z82" s="28" t="str">
        <f t="shared" si="11"/>
        <v/>
      </c>
      <c r="AD82" s="1"/>
      <c r="AE82" s="1"/>
      <c r="AF82" s="1"/>
      <c r="AG82" s="1"/>
      <c r="AH82" s="1"/>
    </row>
    <row r="83" spans="2:34">
      <c r="B83" s="20"/>
      <c r="C83" s="21" t="s">
        <v>123</v>
      </c>
      <c r="D83" s="22" t="str">
        <f t="shared" si="6"/>
        <v>Axis</v>
      </c>
      <c r="E83" s="21" t="s">
        <v>60</v>
      </c>
      <c r="F83" s="24" t="str">
        <f t="shared" si="7"/>
        <v>Gear</v>
      </c>
      <c r="G83" s="25">
        <f>IF(C83="","",IF(D83='Gear Train'!$R$3,"-",VLOOKUP(C83,$Q$15:$S$514,3,FALSE)))</f>
        <v>0</v>
      </c>
      <c r="H83" s="25" t="str">
        <f>IF(C83="","",IF(OR(D83='Gear Train'!$R$7,D83='Gear Train'!$R$3,D83='Gear Train'!$R$8),"-",VLOOKUP(C83,$Q$15:$T$514,4,FALSE)))</f>
        <v>-</v>
      </c>
      <c r="I83" s="26">
        <f>IF(C83="","",IF(OR(D83='Gear Train'!$R$6,D83='Gear Train'!$R$7,D83='Gear Train'!$R$8,F83='Gear Train'!$R$7),VLOOKUP(E83,$C$15:$M$514,7,FALSE),IF(D83='Gear Train'!$R$3,VLOOKUP(C83,$Q$15:$U$514,5,FALSE),VLOOKUP(E83,$C$15:$M$514,7,FALSE)*M83)))</f>
        <v>3244.3694968553464</v>
      </c>
      <c r="J83" s="26">
        <f>IF(C83="","",IF(OR(D83='Gear Train'!$R$6,D83='Gear Train'!$R$7,D83='Gear Train'!$R$8,F83='Gear Train'!$R$7),VLOOKUP(E83,$C$15:$M$514,8,FALSE),IF(D83='Gear Train'!$R$3,E83/I83,VLOOKUP(E83,$C$15:$M$514,8,FALSE)/M83)))</f>
        <v>6.1645259639462456E-2</v>
      </c>
      <c r="K83" s="27" t="str">
        <f>IF(C83="","",IF(E83=$C$10,$C$11,IF(OR(D83='Gear Train'!$R$4,D83='Gear Train'!$R$5),IF(OR(F83='Gear Train'!$R$4,F83='Gear Train'!$R$5,F83='Gear Train'!$R$6),IF(VLOOKUP(E83,$C$15:$M$514,9,FALSE)='Gear Train'!$C$3,'Gear Train'!$C$4,'Gear Train'!$C$3),VLOOKUP(E83,$C$15:$M$514,9,FALSE)),VLOOKUP(E83,$C$15:$M$514,9,FALSE))))</f>
        <v>CW</v>
      </c>
      <c r="L83" s="26">
        <f>IF(C83="","",IF(G83="-","-",IF(K83='Gear Train'!$C$3,MOD(G83+J83*360,360),MOD(G83-J83*360,360))))</f>
        <v>22.192293470206483</v>
      </c>
      <c r="M83" s="26">
        <f>IF(C83="","",IF(OR(D83='Gear Train'!$R$6,D83='Gear Train'!$R$7,D83='Gear Train'!$R$8,F83='Gear Train'!$R$7),VLOOKUP(E83,$C$15:$M$514,10,FALSE),IF(D83='Gear Train'!$R$3,"-",IF(F83='Gear Train'!$R$3,1,H83/VLOOKUP(E83,$Q$15:$T$514,4,FALSE)))))</f>
        <v>22.192293470206483</v>
      </c>
      <c r="N83" s="26" t="str">
        <f t="shared" si="8"/>
        <v/>
      </c>
      <c r="O83" s="28" t="str">
        <f t="shared" si="10"/>
        <v/>
      </c>
      <c r="Q83" s="21" t="s">
        <v>87</v>
      </c>
      <c r="R83" s="21" t="s">
        <v>3</v>
      </c>
      <c r="S83" s="29"/>
      <c r="T83" s="29"/>
      <c r="U83" s="29"/>
      <c r="W83" s="30"/>
      <c r="X83" s="31"/>
      <c r="Y83" s="32" t="str">
        <f t="shared" si="9"/>
        <v/>
      </c>
      <c r="Z83" s="28" t="str">
        <f t="shared" si="11"/>
        <v/>
      </c>
      <c r="AD83" s="1"/>
      <c r="AE83" s="1"/>
      <c r="AF83" s="1"/>
      <c r="AG83" s="1"/>
      <c r="AH83" s="1"/>
    </row>
    <row r="84" spans="2:34">
      <c r="B84" s="20"/>
      <c r="C84" s="21" t="s">
        <v>63</v>
      </c>
      <c r="D84" s="22" t="str">
        <f t="shared" si="6"/>
        <v>Gear</v>
      </c>
      <c r="E84" s="21" t="s">
        <v>123</v>
      </c>
      <c r="F84" s="24" t="str">
        <f t="shared" si="7"/>
        <v>Axis</v>
      </c>
      <c r="G84" s="25">
        <f>IF(C84="","",IF(D84='Gear Train'!$R$3,"-",VLOOKUP(C84,$Q$15:$S$514,3,FALSE)))</f>
        <v>0</v>
      </c>
      <c r="H84" s="25">
        <f>IF(C84="","",IF(OR(D84='Gear Train'!$R$7,D84='Gear Train'!$R$3,D84='Gear Train'!$R$8),"-",VLOOKUP(C84,$Q$15:$T$514,4,FALSE)))</f>
        <v>188</v>
      </c>
      <c r="I84" s="26">
        <f>IF(C84="","",IF(OR(D84='Gear Train'!$R$6,D84='Gear Train'!$R$7,D84='Gear Train'!$R$8,F84='Gear Train'!$R$7),VLOOKUP(E84,$C$15:$M$514,7,FALSE),IF(D84='Gear Train'!$R$3,VLOOKUP(C84,$Q$15:$U$514,5,FALSE),VLOOKUP(E84,$C$15:$M$514,7,FALSE)*M84)))</f>
        <v>3244.3694968553464</v>
      </c>
      <c r="J84" s="26">
        <f>IF(C84="","",IF(OR(D84='Gear Train'!$R$6,D84='Gear Train'!$R$7,D84='Gear Train'!$R$8,F84='Gear Train'!$R$7),VLOOKUP(E84,$C$15:$M$514,8,FALSE),IF(D84='Gear Train'!$R$3,E84/I84,VLOOKUP(E84,$C$15:$M$514,8,FALSE)/M84)))</f>
        <v>6.1645259639462456E-2</v>
      </c>
      <c r="K84" s="27" t="str">
        <f>IF(C84="","",IF(E84=$C$10,$C$11,IF(OR(D84='Gear Train'!$R$4,D84='Gear Train'!$R$5),IF(OR(F84='Gear Train'!$R$4,F84='Gear Train'!$R$5,F84='Gear Train'!$R$6),IF(VLOOKUP(E84,$C$15:$M$514,9,FALSE)='Gear Train'!$C$3,'Gear Train'!$C$4,'Gear Train'!$C$3),VLOOKUP(E84,$C$15:$M$514,9,FALSE)),VLOOKUP(E84,$C$15:$M$514,9,FALSE))))</f>
        <v>CW</v>
      </c>
      <c r="L84" s="26">
        <f>IF(C84="","",IF(G84="-","-",IF(K84='Gear Train'!$C$3,MOD(G84+J84*360,360),MOD(G84-J84*360,360))))</f>
        <v>22.192293470206483</v>
      </c>
      <c r="M84" s="26">
        <f>IF(C84="","",IF(OR(D84='Gear Train'!$R$6,D84='Gear Train'!$R$7,D84='Gear Train'!$R$8,F84='Gear Train'!$R$7),VLOOKUP(E84,$C$15:$M$514,10,FALSE),IF(D84='Gear Train'!$R$3,"-",IF(F84='Gear Train'!$R$3,1,H84/VLOOKUP(E84,$Q$15:$T$514,4,FALSE)))))</f>
        <v>22.192293470206483</v>
      </c>
      <c r="N84" s="26" t="str">
        <f t="shared" si="8"/>
        <v/>
      </c>
      <c r="O84" s="28" t="str">
        <f t="shared" si="10"/>
        <v/>
      </c>
      <c r="Q84" s="21" t="s">
        <v>109</v>
      </c>
      <c r="R84" s="21" t="s">
        <v>3</v>
      </c>
      <c r="S84" s="29"/>
      <c r="T84" s="29"/>
      <c r="U84" s="29"/>
      <c r="W84" s="30"/>
      <c r="X84" s="31"/>
      <c r="Y84" s="32" t="str">
        <f t="shared" si="9"/>
        <v/>
      </c>
      <c r="Z84" s="28" t="str">
        <f t="shared" si="11"/>
        <v/>
      </c>
      <c r="AD84" s="1"/>
      <c r="AE84" s="1"/>
      <c r="AF84" s="1"/>
      <c r="AG84" s="1"/>
      <c r="AH84" s="1"/>
    </row>
    <row r="85" spans="2:34">
      <c r="B85" s="20"/>
      <c r="C85" s="21" t="s">
        <v>71</v>
      </c>
      <c r="D85" s="22" t="str">
        <f t="shared" si="6"/>
        <v>Gear</v>
      </c>
      <c r="E85" s="21" t="s">
        <v>63</v>
      </c>
      <c r="F85" s="24" t="str">
        <f t="shared" si="7"/>
        <v>Gear</v>
      </c>
      <c r="G85" s="25">
        <f>IF(C85="","",IF(D85='Gear Train'!$R$3,"-",VLOOKUP(C85,$Q$15:$S$514,3,FALSE)))</f>
        <v>0</v>
      </c>
      <c r="H85" s="25">
        <f>IF(C85="","",IF(OR(D85='Gear Train'!$R$7,D85='Gear Train'!$R$3,D85='Gear Train'!$R$8),"-",VLOOKUP(C85,$Q$15:$T$514,4,FALSE)))</f>
        <v>53</v>
      </c>
      <c r="I85" s="26">
        <f>IF(C85="","",IF(OR(D85='Gear Train'!$R$6,D85='Gear Train'!$R$7,D85='Gear Train'!$R$8,F85='Gear Train'!$R$7),VLOOKUP(E85,$C$15:$M$514,7,FALSE),IF(D85='Gear Train'!$R$3,VLOOKUP(C85,$Q$15:$U$514,5,FALSE),VLOOKUP(E85,$C$15:$M$514,7,FALSE)*M85)))</f>
        <v>914.63608156028374</v>
      </c>
      <c r="J85" s="26">
        <f>IF(C85="","",IF(OR(D85='Gear Train'!$R$6,D85='Gear Train'!$R$7,D85='Gear Train'!$R$8,F85='Gear Train'!$R$7),VLOOKUP(E85,$C$15:$M$514,8,FALSE),IF(D85='Gear Train'!$R$3,E85/I85,VLOOKUP(E85,$C$15:$M$514,8,FALSE)/M85)))</f>
        <v>0.21866620400413098</v>
      </c>
      <c r="K85" s="27">
        <f>IF(C85="","",IF(E85=$C$10,$C$11,IF(OR(D85='Gear Train'!$R$4,D85='Gear Train'!$R$5),IF(OR(F85='Gear Train'!$R$4,F85='Gear Train'!$R$5,F85='Gear Train'!$R$6),IF(VLOOKUP(E85,$C$15:$M$514,9,FALSE)='Gear Train'!$C$3,'Gear Train'!$C$4,'Gear Train'!$C$3),VLOOKUP(E85,$C$15:$M$514,9,FALSE)),VLOOKUP(E85,$C$15:$M$514,9,FALSE))))</f>
        <v>117</v>
      </c>
      <c r="L85" s="26">
        <f>IF(C85="","",IF(G85="-","-",IF(K85='Gear Train'!$C$3,MOD(G85+J85*360,360),MOD(G85-J85*360,360))))</f>
        <v>281.28016655851286</v>
      </c>
      <c r="M85" s="26">
        <f>IF(C85="","",IF(OR(D85='Gear Train'!$R$6,D85='Gear Train'!$R$7,D85='Gear Train'!$R$8,F85='Gear Train'!$R$7),VLOOKUP(E85,$C$15:$M$514,10,FALSE),IF(D85='Gear Train'!$R$3,"-",IF(F85='Gear Train'!$R$3,1,H85/VLOOKUP(E85,$Q$15:$T$514,4,FALSE)))))</f>
        <v>0.28191489361702127</v>
      </c>
      <c r="N85" s="26" t="str">
        <f t="shared" si="8"/>
        <v/>
      </c>
      <c r="O85" s="28" t="str">
        <f t="shared" si="10"/>
        <v/>
      </c>
      <c r="Q85" s="21" t="s">
        <v>114</v>
      </c>
      <c r="R85" s="21" t="s">
        <v>3</v>
      </c>
      <c r="S85" s="29"/>
      <c r="T85" s="29"/>
      <c r="U85" s="29"/>
      <c r="W85" s="30"/>
      <c r="X85" s="31"/>
      <c r="Y85" s="32" t="str">
        <f t="shared" si="9"/>
        <v/>
      </c>
      <c r="Z85" s="28" t="str">
        <f t="shared" si="11"/>
        <v/>
      </c>
      <c r="AD85" s="1"/>
      <c r="AE85" s="1"/>
      <c r="AF85" s="1"/>
      <c r="AG85" s="1"/>
      <c r="AH85" s="1"/>
    </row>
    <row r="86" spans="2:34">
      <c r="B86" s="20"/>
      <c r="C86" s="21" t="s">
        <v>124</v>
      </c>
      <c r="D86" s="22" t="str">
        <f t="shared" si="6"/>
        <v>Axis</v>
      </c>
      <c r="E86" s="21" t="s">
        <v>71</v>
      </c>
      <c r="F86" s="24" t="str">
        <f t="shared" si="7"/>
        <v>Gear</v>
      </c>
      <c r="G86" s="25">
        <f>IF(C86="","",IF(D86='Gear Train'!$R$3,"-",VLOOKUP(C86,$Q$15:$S$514,3,FALSE)))</f>
        <v>0</v>
      </c>
      <c r="H86" s="25" t="str">
        <f>IF(C86="","",IF(OR(D86='Gear Train'!$R$7,D86='Gear Train'!$R$3,D86='Gear Train'!$R$8),"-",VLOOKUP(C86,$Q$15:$T$514,4,FALSE)))</f>
        <v>-</v>
      </c>
      <c r="I86" s="26">
        <f>IF(C86="","",IF(OR(D86='Gear Train'!$R$6,D86='Gear Train'!$R$7,D86='Gear Train'!$R$8,F86='Gear Train'!$R$7),VLOOKUP(E86,$C$15:$M$514,7,FALSE),IF(D86='Gear Train'!$R$3,VLOOKUP(C86,$Q$15:$U$514,5,FALSE),VLOOKUP(E86,$C$15:$M$514,7,FALSE)*M86)))</f>
        <v>914.63608156028374</v>
      </c>
      <c r="J86" s="26">
        <f>IF(C86="","",IF(OR(D86='Gear Train'!$R$6,D86='Gear Train'!$R$7,D86='Gear Train'!$R$8,F86='Gear Train'!$R$7),VLOOKUP(E86,$C$15:$M$514,8,FALSE),IF(D86='Gear Train'!$R$3,E86/I86,VLOOKUP(E86,$C$15:$M$514,8,FALSE)/M86)))</f>
        <v>0.21866620400413098</v>
      </c>
      <c r="K86" s="27">
        <f>IF(C86="","",IF(E86=$C$10,$C$11,IF(OR(D86='Gear Train'!$R$4,D86='Gear Train'!$R$5),IF(OR(F86='Gear Train'!$R$4,F86='Gear Train'!$R$5,F86='Gear Train'!$R$6),IF(VLOOKUP(E86,$C$15:$M$514,9,FALSE)='Gear Train'!$C$3,'Gear Train'!$C$4,'Gear Train'!$C$3),VLOOKUP(E86,$C$15:$M$514,9,FALSE)),VLOOKUP(E86,$C$15:$M$514,9,FALSE))))</f>
        <v>117</v>
      </c>
      <c r="L86" s="26">
        <f>IF(C86="","",IF(G86="-","-",IF(K86='Gear Train'!$C$3,MOD(G86+J86*360,360),MOD(G86-J86*360,360))))</f>
        <v>281.28016655851286</v>
      </c>
      <c r="M86" s="26">
        <f>IF(C86="","",IF(OR(D86='Gear Train'!$R$6,D86='Gear Train'!$R$7,D86='Gear Train'!$R$8,F86='Gear Train'!$R$7),VLOOKUP(E86,$C$15:$M$514,10,FALSE),IF(D86='Gear Train'!$R$3,"-",IF(F86='Gear Train'!$R$3,1,H86/VLOOKUP(E86,$Q$15:$T$514,4,FALSE)))))</f>
        <v>281.28016655851286</v>
      </c>
      <c r="N86" s="26" t="str">
        <f t="shared" si="8"/>
        <v/>
      </c>
      <c r="O86" s="28" t="str">
        <f t="shared" si="10"/>
        <v/>
      </c>
      <c r="Q86" s="21" t="s">
        <v>116</v>
      </c>
      <c r="R86" s="21" t="s">
        <v>3</v>
      </c>
      <c r="S86" s="29"/>
      <c r="T86" s="29"/>
      <c r="U86" s="29"/>
      <c r="W86" s="30"/>
      <c r="X86" s="31"/>
      <c r="Y86" s="32" t="str">
        <f t="shared" si="9"/>
        <v/>
      </c>
      <c r="Z86" s="28" t="str">
        <f t="shared" si="11"/>
        <v/>
      </c>
      <c r="AD86" s="1"/>
      <c r="AE86" s="1"/>
      <c r="AF86" s="1"/>
      <c r="AG86" s="1"/>
      <c r="AH86" s="1"/>
    </row>
    <row r="87" spans="2:34">
      <c r="B87" s="20"/>
      <c r="C87" s="21" t="s">
        <v>73</v>
      </c>
      <c r="D87" s="22" t="str">
        <f t="shared" si="6"/>
        <v>Gear</v>
      </c>
      <c r="E87" s="21" t="s">
        <v>124</v>
      </c>
      <c r="F87" s="24" t="str">
        <f t="shared" si="7"/>
        <v>Axis</v>
      </c>
      <c r="G87" s="25">
        <f>IF(C87="","",IF(D87='Gear Train'!$R$3,"-",VLOOKUP(C87,$Q$15:$S$514,3,FALSE)))</f>
        <v>0</v>
      </c>
      <c r="H87" s="25">
        <f>IF(C87="","",IF(OR(D87='Gear Train'!$R$7,D87='Gear Train'!$R$3,D87='Gear Train'!$R$8),"-",VLOOKUP(C87,$Q$15:$T$514,4,FALSE)))</f>
        <v>30</v>
      </c>
      <c r="I87" s="26">
        <f>IF(C87="","",IF(OR(D87='Gear Train'!$R$6,D87='Gear Train'!$R$7,D87='Gear Train'!$R$8,F87='Gear Train'!$R$7),VLOOKUP(E87,$C$15:$M$514,7,FALSE),IF(D87='Gear Train'!$R$3,VLOOKUP(C87,$Q$15:$U$514,5,FALSE),VLOOKUP(E87,$C$15:$M$514,7,FALSE)*M87)))</f>
        <v>914.63608156028374</v>
      </c>
      <c r="J87" s="26">
        <f>IF(C87="","",IF(OR(D87='Gear Train'!$R$6,D87='Gear Train'!$R$7,D87='Gear Train'!$R$8,F87='Gear Train'!$R$7),VLOOKUP(E87,$C$15:$M$514,8,FALSE),IF(D87='Gear Train'!$R$3,E87/I87,VLOOKUP(E87,$C$15:$M$514,8,FALSE)/M87)))</f>
        <v>0.21866620400413098</v>
      </c>
      <c r="K87" s="27">
        <f>IF(C87="","",IF(E87=$C$10,$C$11,IF(OR(D87='Gear Train'!$R$4,D87='Gear Train'!$R$5),IF(OR(F87='Gear Train'!$R$4,F87='Gear Train'!$R$5,F87='Gear Train'!$R$6),IF(VLOOKUP(E87,$C$15:$M$514,9,FALSE)='Gear Train'!$C$3,'Gear Train'!$C$4,'Gear Train'!$C$3),VLOOKUP(E87,$C$15:$M$514,9,FALSE)),VLOOKUP(E87,$C$15:$M$514,9,FALSE))))</f>
        <v>117</v>
      </c>
      <c r="L87" s="26">
        <f>IF(C87="","",IF(G87="-","-",IF(K87='Gear Train'!$C$3,MOD(G87+J87*360,360),MOD(G87-J87*360,360))))</f>
        <v>281.28016655851286</v>
      </c>
      <c r="M87" s="26">
        <f>IF(C87="","",IF(OR(D87='Gear Train'!$R$6,D87='Gear Train'!$R$7,D87='Gear Train'!$R$8,F87='Gear Train'!$R$7),VLOOKUP(E87,$C$15:$M$514,10,FALSE),IF(D87='Gear Train'!$R$3,"-",IF(F87='Gear Train'!$R$3,1,H87/VLOOKUP(E87,$Q$15:$T$514,4,FALSE)))))</f>
        <v>281.28016655851286</v>
      </c>
      <c r="N87" s="26" t="str">
        <f t="shared" si="8"/>
        <v/>
      </c>
      <c r="O87" s="28" t="str">
        <f t="shared" si="10"/>
        <v/>
      </c>
      <c r="Q87" s="21" t="s">
        <v>122</v>
      </c>
      <c r="R87" s="21" t="s">
        <v>3</v>
      </c>
      <c r="S87" s="29"/>
      <c r="T87" s="29"/>
      <c r="U87" s="29"/>
      <c r="W87" s="30"/>
      <c r="X87" s="31"/>
      <c r="Y87" s="32" t="str">
        <f t="shared" si="9"/>
        <v/>
      </c>
      <c r="Z87" s="28" t="str">
        <f t="shared" si="11"/>
        <v/>
      </c>
      <c r="AD87" s="1"/>
      <c r="AE87" s="1"/>
      <c r="AF87" s="1"/>
      <c r="AG87" s="1"/>
      <c r="AH87" s="1"/>
    </row>
    <row r="88" spans="2:34">
      <c r="B88" s="20"/>
      <c r="C88" s="21" t="s">
        <v>32</v>
      </c>
      <c r="D88" s="22" t="str">
        <f t="shared" si="6"/>
        <v>Gear</v>
      </c>
      <c r="E88" s="21" t="s">
        <v>73</v>
      </c>
      <c r="F88" s="24" t="str">
        <f t="shared" si="7"/>
        <v>Gear</v>
      </c>
      <c r="G88" s="25">
        <f>IF(C88="","",IF(D88='Gear Train'!$R$3,"-",VLOOKUP(C88,$Q$15:$S$514,3,FALSE)))</f>
        <v>0</v>
      </c>
      <c r="H88" s="25">
        <f>IF(C88="","",IF(OR(D88='Gear Train'!$R$7,D88='Gear Train'!$R$3,D88='Gear Train'!$R$8),"-",VLOOKUP(C88,$Q$15:$T$514,4,FALSE)))</f>
        <v>54</v>
      </c>
      <c r="I88" s="26">
        <f>IF(C88="","",IF(OR(D88='Gear Train'!$R$6,D88='Gear Train'!$R$7,D88='Gear Train'!$R$8,F88='Gear Train'!$R$7),VLOOKUP(E88,$C$15:$M$514,7,FALSE),IF(D88='Gear Train'!$R$3,VLOOKUP(C88,$Q$15:$U$514,5,FALSE),VLOOKUP(E88,$C$15:$M$514,7,FALSE)*M88)))</f>
        <v>1646.3449468085107</v>
      </c>
      <c r="J88" s="26">
        <f>IF(C88="","",IF(OR(D88='Gear Train'!$R$6,D88='Gear Train'!$R$7,D88='Gear Train'!$R$8,F88='Gear Train'!$R$7),VLOOKUP(E88,$C$15:$M$514,8,FALSE),IF(D88='Gear Train'!$R$3,E88/I88,VLOOKUP(E88,$C$15:$M$514,8,FALSE)/M88)))</f>
        <v>0.12148122444673942</v>
      </c>
      <c r="K88" s="27" t="str">
        <f>IF(C88="","",IF(E88=$C$10,$C$11,IF(OR(D88='Gear Train'!$R$4,D88='Gear Train'!$R$5),IF(OR(F88='Gear Train'!$R$4,F88='Gear Train'!$R$5,F88='Gear Train'!$R$6),IF(VLOOKUP(E88,$C$15:$M$514,9,FALSE)='Gear Train'!$C$3,'Gear Train'!$C$4,'Gear Train'!$C$3),VLOOKUP(E88,$C$15:$M$514,9,FALSE)),VLOOKUP(E88,$C$15:$M$514,9,FALSE))))</f>
        <v>CW</v>
      </c>
      <c r="L88" s="26">
        <f>IF(C88="","",IF(G88="-","-",IF(K88='Gear Train'!$C$3,MOD(G88+J88*360,360),MOD(G88-J88*360,360))))</f>
        <v>43.733240800826195</v>
      </c>
      <c r="M88" s="26">
        <f>IF(C88="","",IF(OR(D88='Gear Train'!$R$6,D88='Gear Train'!$R$7,D88='Gear Train'!$R$8,F88='Gear Train'!$R$7),VLOOKUP(E88,$C$15:$M$514,10,FALSE),IF(D88='Gear Train'!$R$3,"-",IF(F88='Gear Train'!$R$3,1,H88/VLOOKUP(E88,$Q$15:$T$514,4,FALSE)))))</f>
        <v>1.8</v>
      </c>
      <c r="N88" s="26" t="str">
        <f t="shared" si="8"/>
        <v/>
      </c>
      <c r="O88" s="28" t="str">
        <f t="shared" si="10"/>
        <v/>
      </c>
      <c r="Q88" s="21" t="s">
        <v>125</v>
      </c>
      <c r="R88" s="21" t="s">
        <v>3</v>
      </c>
      <c r="S88" s="29"/>
      <c r="T88" s="29"/>
      <c r="U88" s="29"/>
      <c r="W88" s="30"/>
      <c r="X88" s="31"/>
      <c r="Y88" s="32" t="str">
        <f t="shared" si="9"/>
        <v/>
      </c>
      <c r="Z88" s="28" t="str">
        <f t="shared" si="11"/>
        <v/>
      </c>
      <c r="AD88" s="1"/>
      <c r="AE88" s="1"/>
      <c r="AF88" s="1"/>
      <c r="AG88" s="1"/>
      <c r="AH88" s="1"/>
    </row>
    <row r="89" spans="2:34">
      <c r="B89" s="20" t="s">
        <v>64</v>
      </c>
      <c r="C89" s="21" t="s">
        <v>125</v>
      </c>
      <c r="D89" s="22" t="str">
        <f t="shared" si="6"/>
        <v>Pointer</v>
      </c>
      <c r="E89" s="21" t="s">
        <v>32</v>
      </c>
      <c r="F89" s="24" t="str">
        <f t="shared" si="7"/>
        <v>Gear</v>
      </c>
      <c r="G89" s="25">
        <f>IF(C89="","",IF(D89='Gear Train'!$R$3,"-",VLOOKUP(C89,$Q$15:$S$514,3,FALSE)))</f>
        <v>0</v>
      </c>
      <c r="H89" s="25" t="str">
        <f>IF(C89="","",IF(OR(D89='Gear Train'!$R$7,D89='Gear Train'!$R$3,D89='Gear Train'!$R$8),"-",VLOOKUP(C89,$Q$15:$T$514,4,FALSE)))</f>
        <v>-</v>
      </c>
      <c r="I89" s="26">
        <f>IF(C89="","",IF(OR(D89='Gear Train'!$R$6,D89='Gear Train'!$R$7,D89='Gear Train'!$R$8,F89='Gear Train'!$R$7),VLOOKUP(E89,$C$15:$M$514,7,FALSE),IF(D89='Gear Train'!$R$3,VLOOKUP(C89,$Q$15:$U$514,5,FALSE),VLOOKUP(E89,$C$15:$M$514,7,FALSE)*M89)))</f>
        <v>1646.3449468085107</v>
      </c>
      <c r="J89" s="26">
        <f>IF(C89="","",IF(OR(D89='Gear Train'!$R$6,D89='Gear Train'!$R$7,D89='Gear Train'!$R$8,F89='Gear Train'!$R$7),VLOOKUP(E89,$C$15:$M$514,8,FALSE),IF(D89='Gear Train'!$R$3,E89/I89,VLOOKUP(E89,$C$15:$M$514,8,FALSE)/M89)))</f>
        <v>0.12148122444673942</v>
      </c>
      <c r="K89" s="27" t="str">
        <f>IF(C89="","",IF(E89=$C$10,$C$11,IF(OR(D89='Gear Train'!$R$4,D89='Gear Train'!$R$5),IF(OR(F89='Gear Train'!$R$4,F89='Gear Train'!$R$5,F89='Gear Train'!$R$6),IF(VLOOKUP(E89,$C$15:$M$514,9,FALSE)='Gear Train'!$C$3,'Gear Train'!$C$4,'Gear Train'!$C$3),VLOOKUP(E89,$C$15:$M$514,9,FALSE)),VLOOKUP(E89,$C$15:$M$514,9,FALSE))))</f>
        <v>CW</v>
      </c>
      <c r="L89" s="26">
        <f>IF(C89="","",IF(G89="-","-",IF(K89='Gear Train'!$C$3,MOD(G89+J89*360,360),MOD(G89-J89*360,360))))</f>
        <v>43.733240800826195</v>
      </c>
      <c r="M89" s="26">
        <f>IF(C89="","",IF(OR(D89='Gear Train'!$R$6,D89='Gear Train'!$R$7,D89='Gear Train'!$R$8,F89='Gear Train'!$R$7),VLOOKUP(E89,$C$15:$M$514,10,FALSE),IF(D89='Gear Train'!$R$3,"-",IF(F89='Gear Train'!$R$3,1,H89/VLOOKUP(E89,$Q$15:$T$514,4,FALSE)))))</f>
        <v>43.733240800826195</v>
      </c>
      <c r="N89" s="26">
        <f t="shared" si="8"/>
        <v>1646.33</v>
      </c>
      <c r="O89" s="28">
        <f t="shared" si="10"/>
        <v>-9.0788654223405985E-6</v>
      </c>
      <c r="Q89" s="21" t="s">
        <v>126</v>
      </c>
      <c r="R89" s="21" t="s">
        <v>3</v>
      </c>
      <c r="S89" s="29"/>
      <c r="T89" s="29"/>
      <c r="U89" s="29"/>
      <c r="W89" s="30"/>
      <c r="X89" s="31"/>
      <c r="Y89" s="32" t="str">
        <f t="shared" si="9"/>
        <v/>
      </c>
      <c r="Z89" s="28" t="str">
        <f t="shared" si="11"/>
        <v/>
      </c>
      <c r="AD89" s="1"/>
      <c r="AE89" s="1"/>
      <c r="AF89" s="1"/>
      <c r="AG89" s="1"/>
      <c r="AH89" s="1"/>
    </row>
    <row r="90" spans="2:34">
      <c r="B90" s="20"/>
      <c r="C90" s="21"/>
      <c r="D90" s="22" t="str">
        <f t="shared" si="6"/>
        <v/>
      </c>
      <c r="E90" s="21"/>
      <c r="F90" s="24" t="str">
        <f t="shared" si="7"/>
        <v/>
      </c>
      <c r="G90" s="25" t="str">
        <f>IF(C90="","",IF(D90='Gear Train'!$R$3,"-",VLOOKUP(C90,$Q$15:$S$514,3,FALSE)))</f>
        <v/>
      </c>
      <c r="H90" s="25" t="str">
        <f>IF(C90="","",IF(OR(D90='Gear Train'!$R$7,D90='Gear Train'!$R$3,D90='Gear Train'!$R$8),"-",VLOOKUP(C90,$Q$15:$T$514,4,FALSE)))</f>
        <v/>
      </c>
      <c r="I90" s="26" t="str">
        <f>IF(C90="","",IF(OR(D90='Gear Train'!$R$6,D90='Gear Train'!$R$7,D90='Gear Train'!$R$8,F90='Gear Train'!$R$7),VLOOKUP(E90,$C$15:$M$514,7,FALSE),IF(D90='Gear Train'!$R$3,VLOOKUP(C90,$Q$15:$U$514,5,FALSE),VLOOKUP(E90,$C$15:$M$514,7,FALSE)*M90)))</f>
        <v/>
      </c>
      <c r="J90" s="26" t="str">
        <f>IF(C90="","",IF(OR(D90='Gear Train'!$R$6,D90='Gear Train'!$R$7,D90='Gear Train'!$R$8,F90='Gear Train'!$R$7),VLOOKUP(E90,$C$15:$M$514,8,FALSE),IF(D90='Gear Train'!$R$3,E90/I90,VLOOKUP(E90,$C$15:$M$514,8,FALSE)/M90)))</f>
        <v/>
      </c>
      <c r="K90" s="27" t="str">
        <f>IF(C90="","",IF(E90=$C$10,$C$11,IF(OR(D90='Gear Train'!$R$4,D90='Gear Train'!$R$5),IF(OR(F90='Gear Train'!$R$4,F90='Gear Train'!$R$5,F90='Gear Train'!$R$6),IF(VLOOKUP(E90,$C$15:$M$514,9,FALSE)='Gear Train'!$C$3,'Gear Train'!$C$4,'Gear Train'!$C$3),VLOOKUP(E90,$C$15:$M$514,9,FALSE)),VLOOKUP(E90,$C$15:$M$514,9,FALSE))))</f>
        <v/>
      </c>
      <c r="L90" s="26" t="str">
        <f>IF(C90="","",IF(G90="-","-",IF(K90='Gear Train'!$C$3,MOD(G90+J90*360,360),MOD(G90-J90*360,360))))</f>
        <v/>
      </c>
      <c r="M90" s="26" t="str">
        <f>IF(C90="","",IF(OR(D90='Gear Train'!$R$6,D90='Gear Train'!$R$7,D90='Gear Train'!$R$8,F90='Gear Train'!$R$7),VLOOKUP(E90,$C$15:$M$514,10,FALSE),IF(D90='Gear Train'!$R$3,"-",IF(F90='Gear Train'!$R$3,1,H90/VLOOKUP(E90,$Q$15:$T$514,4,FALSE)))))</f>
        <v/>
      </c>
      <c r="N90" s="26" t="str">
        <f t="shared" si="8"/>
        <v/>
      </c>
      <c r="O90" s="28" t="str">
        <f t="shared" si="10"/>
        <v/>
      </c>
      <c r="Q90" s="21" t="s">
        <v>127</v>
      </c>
      <c r="R90" s="21" t="s">
        <v>3</v>
      </c>
      <c r="S90" s="29"/>
      <c r="T90" s="29"/>
      <c r="U90" s="29"/>
      <c r="W90" s="30"/>
      <c r="X90" s="31"/>
      <c r="Y90" s="32" t="str">
        <f t="shared" si="9"/>
        <v/>
      </c>
      <c r="Z90" s="28" t="str">
        <f t="shared" si="11"/>
        <v/>
      </c>
      <c r="AD90" s="1"/>
      <c r="AE90" s="1"/>
      <c r="AF90" s="1"/>
      <c r="AG90" s="1"/>
      <c r="AH90" s="1"/>
    </row>
    <row r="91" spans="2:34">
      <c r="B91" s="20"/>
      <c r="C91" s="21" t="s">
        <v>128</v>
      </c>
      <c r="D91" s="22" t="str">
        <f t="shared" si="6"/>
        <v>Axis</v>
      </c>
      <c r="E91" s="21" t="s">
        <v>32</v>
      </c>
      <c r="F91" s="24" t="str">
        <f t="shared" si="7"/>
        <v>Gear</v>
      </c>
      <c r="G91" s="25">
        <f>IF(C91="","",IF(D91='Gear Train'!$R$3,"-",VLOOKUP(C91,$Q$15:$S$514,3,FALSE)))</f>
        <v>0</v>
      </c>
      <c r="H91" s="25" t="str">
        <f>IF(C91="","",IF(OR(D91='Gear Train'!$R$7,D91='Gear Train'!$R$3,D91='Gear Train'!$R$8),"-",VLOOKUP(C91,$Q$15:$T$514,4,FALSE)))</f>
        <v>-</v>
      </c>
      <c r="I91" s="26">
        <f>IF(C91="","",IF(OR(D91='Gear Train'!$R$6,D91='Gear Train'!$R$7,D91='Gear Train'!$R$8,F91='Gear Train'!$R$7),VLOOKUP(E91,$C$15:$M$514,7,FALSE),IF(D91='Gear Train'!$R$3,VLOOKUP(C91,$Q$15:$U$514,5,FALSE),VLOOKUP(E91,$C$15:$M$514,7,FALSE)*M91)))</f>
        <v>1646.3449468085107</v>
      </c>
      <c r="J91" s="26">
        <f>IF(C91="","",IF(OR(D91='Gear Train'!$R$6,D91='Gear Train'!$R$7,D91='Gear Train'!$R$8,F91='Gear Train'!$R$7),VLOOKUP(E91,$C$15:$M$514,8,FALSE),IF(D91='Gear Train'!$R$3,E91/I91,VLOOKUP(E91,$C$15:$M$514,8,FALSE)/M91)))</f>
        <v>0.12148122444673942</v>
      </c>
      <c r="K91" s="27" t="str">
        <f>IF(C91="","",IF(E91=$C$10,$C$11,IF(OR(D91='Gear Train'!$R$4,D91='Gear Train'!$R$5),IF(OR(F91='Gear Train'!$R$4,F91='Gear Train'!$R$5,F91='Gear Train'!$R$6),IF(VLOOKUP(E91,$C$15:$M$514,9,FALSE)='Gear Train'!$C$3,'Gear Train'!$C$4,'Gear Train'!$C$3),VLOOKUP(E91,$C$15:$M$514,9,FALSE)),VLOOKUP(E91,$C$15:$M$514,9,FALSE))))</f>
        <v>CW</v>
      </c>
      <c r="L91" s="26">
        <f>IF(C91="","",IF(G91="-","-",IF(K91='Gear Train'!$C$3,MOD(G91+J91*360,360),MOD(G91-J91*360,360))))</f>
        <v>43.733240800826195</v>
      </c>
      <c r="M91" s="26">
        <f>IF(C91="","",IF(OR(D91='Gear Train'!$R$6,D91='Gear Train'!$R$7,D91='Gear Train'!$R$8,F91='Gear Train'!$R$7),VLOOKUP(E91,$C$15:$M$514,10,FALSE),IF(D91='Gear Train'!$R$3,"-",IF(F91='Gear Train'!$R$3,1,H91/VLOOKUP(E91,$Q$15:$T$514,4,FALSE)))))</f>
        <v>43.733240800826195</v>
      </c>
      <c r="N91" s="26" t="str">
        <f t="shared" si="8"/>
        <v/>
      </c>
      <c r="O91" s="28" t="str">
        <f t="shared" si="10"/>
        <v/>
      </c>
      <c r="Q91" s="21" t="s">
        <v>129</v>
      </c>
      <c r="R91" s="21" t="s">
        <v>3</v>
      </c>
      <c r="S91" s="29"/>
      <c r="T91" s="29"/>
      <c r="U91" s="29"/>
      <c r="W91" s="30"/>
      <c r="X91" s="31"/>
      <c r="Y91" s="32" t="str">
        <f t="shared" si="9"/>
        <v/>
      </c>
      <c r="Z91" s="28" t="str">
        <f t="shared" si="11"/>
        <v/>
      </c>
      <c r="AD91" s="1"/>
      <c r="AE91" s="1"/>
      <c r="AF91" s="1"/>
      <c r="AG91" s="1"/>
      <c r="AH91" s="1"/>
    </row>
    <row r="92" spans="2:34">
      <c r="B92" s="20"/>
      <c r="C92" s="21" t="s">
        <v>33</v>
      </c>
      <c r="D92" s="22" t="str">
        <f t="shared" si="6"/>
        <v>Gear</v>
      </c>
      <c r="E92" s="21" t="s">
        <v>128</v>
      </c>
      <c r="F92" s="24" t="str">
        <f t="shared" si="7"/>
        <v>Axis</v>
      </c>
      <c r="G92" s="25">
        <f>IF(C92="","",IF(D92='Gear Train'!$R$3,"-",VLOOKUP(C92,$Q$15:$S$514,3,FALSE)))</f>
        <v>0</v>
      </c>
      <c r="H92" s="25">
        <f>IF(C92="","",IF(OR(D92='Gear Train'!$R$7,D92='Gear Train'!$R$3,D92='Gear Train'!$R$8),"-",VLOOKUP(C92,$Q$15:$T$514,4,FALSE)))</f>
        <v>20</v>
      </c>
      <c r="I92" s="26">
        <f>IF(C92="","",IF(OR(D92='Gear Train'!$R$6,D92='Gear Train'!$R$7,D92='Gear Train'!$R$8,F92='Gear Train'!$R$7),VLOOKUP(E92,$C$15:$M$514,7,FALSE),IF(D92='Gear Train'!$R$3,VLOOKUP(C92,$Q$15:$U$514,5,FALSE),VLOOKUP(E92,$C$15:$M$514,7,FALSE)*M92)))</f>
        <v>1646.3449468085107</v>
      </c>
      <c r="J92" s="26">
        <f>IF(C92="","",IF(OR(D92='Gear Train'!$R$6,D92='Gear Train'!$R$7,D92='Gear Train'!$R$8,F92='Gear Train'!$R$7),VLOOKUP(E92,$C$15:$M$514,8,FALSE),IF(D92='Gear Train'!$R$3,E92/I92,VLOOKUP(E92,$C$15:$M$514,8,FALSE)/M92)))</f>
        <v>0.12148122444673942</v>
      </c>
      <c r="K92" s="27" t="str">
        <f>IF(C92="","",IF(E92=$C$10,$C$11,IF(OR(D92='Gear Train'!$R$4,D92='Gear Train'!$R$5),IF(OR(F92='Gear Train'!$R$4,F92='Gear Train'!$R$5,F92='Gear Train'!$R$6),IF(VLOOKUP(E92,$C$15:$M$514,9,FALSE)='Gear Train'!$C$3,'Gear Train'!$C$4,'Gear Train'!$C$3),VLOOKUP(E92,$C$15:$M$514,9,FALSE)),VLOOKUP(E92,$C$15:$M$514,9,FALSE))))</f>
        <v>CW</v>
      </c>
      <c r="L92" s="26">
        <f>IF(C92="","",IF(G92="-","-",IF(K92='Gear Train'!$C$3,MOD(G92+J92*360,360),MOD(G92-J92*360,360))))</f>
        <v>43.733240800826195</v>
      </c>
      <c r="M92" s="26">
        <f>IF(C92="","",IF(OR(D92='Gear Train'!$R$6,D92='Gear Train'!$R$7,D92='Gear Train'!$R$8,F92='Gear Train'!$R$7),VLOOKUP(E92,$C$15:$M$514,10,FALSE),IF(D92='Gear Train'!$R$3,"-",IF(F92='Gear Train'!$R$3,1,H92/VLOOKUP(E92,$Q$15:$T$514,4,FALSE)))))</f>
        <v>43.733240800826195</v>
      </c>
      <c r="N92" s="26" t="str">
        <f t="shared" si="8"/>
        <v/>
      </c>
      <c r="O92" s="28" t="str">
        <f t="shared" si="10"/>
        <v/>
      </c>
      <c r="Q92" s="21"/>
      <c r="R92" s="21"/>
      <c r="S92" s="29"/>
      <c r="T92" s="29"/>
      <c r="U92" s="29"/>
      <c r="W92" s="30"/>
      <c r="X92" s="31"/>
      <c r="Y92" s="32" t="str">
        <f t="shared" si="9"/>
        <v/>
      </c>
      <c r="Z92" s="28" t="str">
        <f t="shared" si="11"/>
        <v/>
      </c>
      <c r="AD92" s="1"/>
      <c r="AE92" s="1"/>
      <c r="AF92" s="1"/>
      <c r="AG92" s="1"/>
      <c r="AH92" s="1"/>
    </row>
    <row r="93" spans="2:34">
      <c r="B93" s="20"/>
      <c r="C93" s="21" t="s">
        <v>77</v>
      </c>
      <c r="D93" s="22" t="str">
        <f t="shared" si="6"/>
        <v>Gear</v>
      </c>
      <c r="E93" s="21" t="s">
        <v>33</v>
      </c>
      <c r="F93" s="24" t="str">
        <f t="shared" si="7"/>
        <v>Gear</v>
      </c>
      <c r="G93" s="25">
        <f>IF(C93="","",IF(D93='Gear Train'!$R$3,"-",VLOOKUP(C93,$Q$15:$S$514,3,FALSE)))</f>
        <v>0</v>
      </c>
      <c r="H93" s="25">
        <f>IF(C93="","",IF(OR(D93='Gear Train'!$R$7,D93='Gear Train'!$R$3,D93='Gear Train'!$R$8),"-",VLOOKUP(C93,$Q$15:$T$514,4,FALSE)))</f>
        <v>60</v>
      </c>
      <c r="I93" s="26">
        <f>IF(C93="","",IF(OR(D93='Gear Train'!$R$6,D93='Gear Train'!$R$7,D93='Gear Train'!$R$8,F93='Gear Train'!$R$7),VLOOKUP(E93,$C$15:$M$514,7,FALSE),IF(D93='Gear Train'!$R$3,VLOOKUP(C93,$Q$15:$U$514,5,FALSE),VLOOKUP(E93,$C$15:$M$514,7,FALSE)*M93)))</f>
        <v>4939.0348404255319</v>
      </c>
      <c r="J93" s="26">
        <f>IF(C93="","",IF(OR(D93='Gear Train'!$R$6,D93='Gear Train'!$R$7,D93='Gear Train'!$R$8,F93='Gear Train'!$R$7),VLOOKUP(E93,$C$15:$M$514,8,FALSE),IF(D93='Gear Train'!$R$3,E93/I93,VLOOKUP(E93,$C$15:$M$514,8,FALSE)/M93)))</f>
        <v>4.0493741482246472E-2</v>
      </c>
      <c r="K93" s="27">
        <f>IF(C93="","",IF(E93=$C$10,$C$11,IF(OR(D93='Gear Train'!$R$4,D93='Gear Train'!$R$5),IF(OR(F93='Gear Train'!$R$4,F93='Gear Train'!$R$5,F93='Gear Train'!$R$6),IF(VLOOKUP(E93,$C$15:$M$514,9,FALSE)='Gear Train'!$C$3,'Gear Train'!$C$4,'Gear Train'!$C$3),VLOOKUP(E93,$C$15:$M$514,9,FALSE)),VLOOKUP(E93,$C$15:$M$514,9,FALSE))))</f>
        <v>117</v>
      </c>
      <c r="L93" s="26">
        <f>IF(C93="","",IF(G93="-","-",IF(K93='Gear Train'!$C$3,MOD(G93+J93*360,360),MOD(G93-J93*360,360))))</f>
        <v>345.42225306639125</v>
      </c>
      <c r="M93" s="26">
        <f>IF(C93="","",IF(OR(D93='Gear Train'!$R$6,D93='Gear Train'!$R$7,D93='Gear Train'!$R$8,F93='Gear Train'!$R$7),VLOOKUP(E93,$C$15:$M$514,10,FALSE),IF(D93='Gear Train'!$R$3,"-",IF(F93='Gear Train'!$R$3,1,H93/VLOOKUP(E93,$Q$15:$T$514,4,FALSE)))))</f>
        <v>3</v>
      </c>
      <c r="N93" s="26" t="str">
        <f t="shared" si="8"/>
        <v/>
      </c>
      <c r="O93" s="28" t="str">
        <f t="shared" si="10"/>
        <v/>
      </c>
      <c r="Q93" s="21" t="s">
        <v>105</v>
      </c>
      <c r="R93" s="21" t="s">
        <v>2</v>
      </c>
      <c r="S93" s="29"/>
      <c r="T93" s="29"/>
      <c r="U93" s="29"/>
      <c r="W93" s="30"/>
      <c r="X93" s="31"/>
      <c r="Y93" s="32" t="str">
        <f t="shared" si="9"/>
        <v/>
      </c>
      <c r="Z93" s="28" t="str">
        <f t="shared" si="11"/>
        <v/>
      </c>
      <c r="AD93" s="1"/>
      <c r="AE93" s="1"/>
      <c r="AF93" s="1"/>
      <c r="AG93" s="1"/>
      <c r="AH93" s="1"/>
    </row>
    <row r="94" spans="2:34">
      <c r="B94" s="20"/>
      <c r="C94" s="21" t="s">
        <v>130</v>
      </c>
      <c r="D94" s="22" t="str">
        <f t="shared" si="6"/>
        <v>Axis</v>
      </c>
      <c r="E94" s="21" t="s">
        <v>77</v>
      </c>
      <c r="F94" s="24" t="str">
        <f t="shared" si="7"/>
        <v>Gear</v>
      </c>
      <c r="G94" s="25">
        <f>IF(C94="","",IF(D94='Gear Train'!$R$3,"-",VLOOKUP(C94,$Q$15:$S$514,3,FALSE)))</f>
        <v>0</v>
      </c>
      <c r="H94" s="25" t="str">
        <f>IF(C94="","",IF(OR(D94='Gear Train'!$R$7,D94='Gear Train'!$R$3,D94='Gear Train'!$R$8),"-",VLOOKUP(C94,$Q$15:$T$514,4,FALSE)))</f>
        <v>-</v>
      </c>
      <c r="I94" s="26">
        <f>IF(C94="","",IF(OR(D94='Gear Train'!$R$6,D94='Gear Train'!$R$7,D94='Gear Train'!$R$8,F94='Gear Train'!$R$7),VLOOKUP(E94,$C$15:$M$514,7,FALSE),IF(D94='Gear Train'!$R$3,VLOOKUP(C94,$Q$15:$U$514,5,FALSE),VLOOKUP(E94,$C$15:$M$514,7,FALSE)*M94)))</f>
        <v>4939.0348404255319</v>
      </c>
      <c r="J94" s="26">
        <f>IF(C94="","",IF(OR(D94='Gear Train'!$R$6,D94='Gear Train'!$R$7,D94='Gear Train'!$R$8,F94='Gear Train'!$R$7),VLOOKUP(E94,$C$15:$M$514,8,FALSE),IF(D94='Gear Train'!$R$3,E94/I94,VLOOKUP(E94,$C$15:$M$514,8,FALSE)/M94)))</f>
        <v>4.0493741482246472E-2</v>
      </c>
      <c r="K94" s="27">
        <f>IF(C94="","",IF(E94=$C$10,$C$11,IF(OR(D94='Gear Train'!$R$4,D94='Gear Train'!$R$5),IF(OR(F94='Gear Train'!$R$4,F94='Gear Train'!$R$5,F94='Gear Train'!$R$6),IF(VLOOKUP(E94,$C$15:$M$514,9,FALSE)='Gear Train'!$C$3,'Gear Train'!$C$4,'Gear Train'!$C$3),VLOOKUP(E94,$C$15:$M$514,9,FALSE)),VLOOKUP(E94,$C$15:$M$514,9,FALSE))))</f>
        <v>117</v>
      </c>
      <c r="L94" s="26">
        <f>IF(C94="","",IF(G94="-","-",IF(K94='Gear Train'!$C$3,MOD(G94+J94*360,360),MOD(G94-J94*360,360))))</f>
        <v>345.42225306639125</v>
      </c>
      <c r="M94" s="26">
        <f>IF(C94="","",IF(OR(D94='Gear Train'!$R$6,D94='Gear Train'!$R$7,D94='Gear Train'!$R$8,F94='Gear Train'!$R$7),VLOOKUP(E94,$C$15:$M$514,10,FALSE),IF(D94='Gear Train'!$R$3,"-",IF(F94='Gear Train'!$R$3,1,H94/VLOOKUP(E94,$Q$15:$T$514,4,FALSE)))))</f>
        <v>345.42225306639125</v>
      </c>
      <c r="N94" s="26" t="str">
        <f t="shared" si="8"/>
        <v/>
      </c>
      <c r="O94" s="28" t="str">
        <f t="shared" si="10"/>
        <v/>
      </c>
      <c r="Q94" s="21" t="s">
        <v>106</v>
      </c>
      <c r="R94" s="21" t="s">
        <v>2</v>
      </c>
      <c r="S94" s="29"/>
      <c r="T94" s="29"/>
      <c r="U94" s="29"/>
      <c r="W94" s="30"/>
      <c r="X94" s="31"/>
      <c r="Y94" s="32" t="str">
        <f t="shared" si="9"/>
        <v/>
      </c>
      <c r="Z94" s="28" t="str">
        <f t="shared" si="11"/>
        <v/>
      </c>
      <c r="AD94" s="1"/>
      <c r="AE94" s="1"/>
      <c r="AF94" s="1"/>
      <c r="AG94" s="1"/>
      <c r="AH94" s="1"/>
    </row>
    <row r="95" spans="2:34">
      <c r="B95" s="20"/>
      <c r="C95" s="21" t="s">
        <v>79</v>
      </c>
      <c r="D95" s="22" t="str">
        <f t="shared" si="6"/>
        <v>Gear</v>
      </c>
      <c r="E95" s="21" t="s">
        <v>130</v>
      </c>
      <c r="F95" s="24" t="str">
        <f t="shared" si="7"/>
        <v>Axis</v>
      </c>
      <c r="G95" s="25">
        <f>IF(C95="","",IF(D95='Gear Train'!$R$3,"-",VLOOKUP(C95,$Q$15:$S$514,3,FALSE)))</f>
        <v>0</v>
      </c>
      <c r="H95" s="25">
        <f>IF(C95="","",IF(OR(D95='Gear Train'!$R$7,D95='Gear Train'!$R$3,D95='Gear Train'!$R$8),"-",VLOOKUP(C95,$Q$15:$T$514,4,FALSE)))</f>
        <v>15</v>
      </c>
      <c r="I95" s="26">
        <f>IF(C95="","",IF(OR(D95='Gear Train'!$R$6,D95='Gear Train'!$R$7,D95='Gear Train'!$R$8,F95='Gear Train'!$R$7),VLOOKUP(E95,$C$15:$M$514,7,FALSE),IF(D95='Gear Train'!$R$3,VLOOKUP(C95,$Q$15:$U$514,5,FALSE),VLOOKUP(E95,$C$15:$M$514,7,FALSE)*M95)))</f>
        <v>4939.0348404255319</v>
      </c>
      <c r="J95" s="26">
        <f>IF(C95="","",IF(OR(D95='Gear Train'!$R$6,D95='Gear Train'!$R$7,D95='Gear Train'!$R$8,F95='Gear Train'!$R$7),VLOOKUP(E95,$C$15:$M$514,8,FALSE),IF(D95='Gear Train'!$R$3,E95/I95,VLOOKUP(E95,$C$15:$M$514,8,FALSE)/M95)))</f>
        <v>4.0493741482246472E-2</v>
      </c>
      <c r="K95" s="27">
        <f>IF(C95="","",IF(E95=$C$10,$C$11,IF(OR(D95='Gear Train'!$R$4,D95='Gear Train'!$R$5),IF(OR(F95='Gear Train'!$R$4,F95='Gear Train'!$R$5,F95='Gear Train'!$R$6),IF(VLOOKUP(E95,$C$15:$M$514,9,FALSE)='Gear Train'!$C$3,'Gear Train'!$C$4,'Gear Train'!$C$3),VLOOKUP(E95,$C$15:$M$514,9,FALSE)),VLOOKUP(E95,$C$15:$M$514,9,FALSE))))</f>
        <v>117</v>
      </c>
      <c r="L95" s="26">
        <f>IF(C95="","",IF(G95="-","-",IF(K95='Gear Train'!$C$3,MOD(G95+J95*360,360),MOD(G95-J95*360,360))))</f>
        <v>345.42225306639125</v>
      </c>
      <c r="M95" s="26">
        <f>IF(C95="","",IF(OR(D95='Gear Train'!$R$6,D95='Gear Train'!$R$7,D95='Gear Train'!$R$8,F95='Gear Train'!$R$7),VLOOKUP(E95,$C$15:$M$514,10,FALSE),IF(D95='Gear Train'!$R$3,"-",IF(F95='Gear Train'!$R$3,1,H95/VLOOKUP(E95,$Q$15:$T$514,4,FALSE)))))</f>
        <v>345.42225306639125</v>
      </c>
      <c r="N95" s="26" t="str">
        <f t="shared" si="8"/>
        <v/>
      </c>
      <c r="O95" s="28" t="str">
        <f t="shared" si="10"/>
        <v/>
      </c>
      <c r="Q95" s="21" t="s">
        <v>112</v>
      </c>
      <c r="R95" s="21" t="s">
        <v>2</v>
      </c>
      <c r="S95" s="29"/>
      <c r="T95" s="29"/>
      <c r="U95" s="29"/>
      <c r="W95" s="30"/>
      <c r="X95" s="31"/>
      <c r="Y95" s="32" t="str">
        <f t="shared" si="9"/>
        <v/>
      </c>
      <c r="Z95" s="28" t="str">
        <f t="shared" si="11"/>
        <v/>
      </c>
      <c r="AD95" s="1"/>
      <c r="AE95" s="1"/>
      <c r="AF95" s="1"/>
      <c r="AG95" s="1"/>
      <c r="AH95" s="1"/>
    </row>
    <row r="96" spans="2:34">
      <c r="B96" s="20"/>
      <c r="C96" s="21" t="s">
        <v>81</v>
      </c>
      <c r="D96" s="22" t="str">
        <f t="shared" si="6"/>
        <v>Gear</v>
      </c>
      <c r="E96" s="21" t="s">
        <v>79</v>
      </c>
      <c r="F96" s="24" t="str">
        <f t="shared" si="7"/>
        <v>Gear</v>
      </c>
      <c r="G96" s="25">
        <f>IF(C96="","",IF(D96='Gear Train'!$R$3,"-",VLOOKUP(C96,$Q$15:$S$514,3,FALSE)))</f>
        <v>0</v>
      </c>
      <c r="H96" s="25">
        <f>IF(C96="","",IF(OR(D96='Gear Train'!$R$7,D96='Gear Train'!$R$3,D96='Gear Train'!$R$8),"-",VLOOKUP(C96,$Q$15:$T$514,4,FALSE)))</f>
        <v>60</v>
      </c>
      <c r="I96" s="26">
        <f>IF(C96="","",IF(OR(D96='Gear Train'!$R$6,D96='Gear Train'!$R$7,D96='Gear Train'!$R$8,F96='Gear Train'!$R$7),VLOOKUP(E96,$C$15:$M$514,7,FALSE),IF(D96='Gear Train'!$R$3,VLOOKUP(C96,$Q$15:$U$514,5,FALSE),VLOOKUP(E96,$C$15:$M$514,7,FALSE)*M96)))</f>
        <v>19756.139361702128</v>
      </c>
      <c r="J96" s="26">
        <f>IF(C96="","",IF(OR(D96='Gear Train'!$R$6,D96='Gear Train'!$R$7,D96='Gear Train'!$R$8,F96='Gear Train'!$R$7),VLOOKUP(E96,$C$15:$M$514,8,FALSE),IF(D96='Gear Train'!$R$3,E96/I96,VLOOKUP(E96,$C$15:$M$514,8,FALSE)/M96)))</f>
        <v>1.0123435370561618E-2</v>
      </c>
      <c r="K96" s="27" t="str">
        <f>IF(C96="","",IF(E96=$C$10,$C$11,IF(OR(D96='Gear Train'!$R$4,D96='Gear Train'!$R$5),IF(OR(F96='Gear Train'!$R$4,F96='Gear Train'!$R$5,F96='Gear Train'!$R$6),IF(VLOOKUP(E96,$C$15:$M$514,9,FALSE)='Gear Train'!$C$3,'Gear Train'!$C$4,'Gear Train'!$C$3),VLOOKUP(E96,$C$15:$M$514,9,FALSE)),VLOOKUP(E96,$C$15:$M$514,9,FALSE))))</f>
        <v>CW</v>
      </c>
      <c r="L96" s="26">
        <f>IF(C96="","",IF(G96="-","-",IF(K96='Gear Train'!$C$3,MOD(G96+J96*360,360),MOD(G96-J96*360,360))))</f>
        <v>3.6444367334021823</v>
      </c>
      <c r="M96" s="26">
        <f>IF(C96="","",IF(OR(D96='Gear Train'!$R$6,D96='Gear Train'!$R$7,D96='Gear Train'!$R$8,F96='Gear Train'!$R$7),VLOOKUP(E96,$C$15:$M$514,10,FALSE),IF(D96='Gear Train'!$R$3,"-",IF(F96='Gear Train'!$R$3,1,H96/VLOOKUP(E96,$Q$15:$T$514,4,FALSE)))))</f>
        <v>4</v>
      </c>
      <c r="N96" s="26" t="str">
        <f t="shared" si="8"/>
        <v/>
      </c>
      <c r="O96" s="28" t="str">
        <f t="shared" si="10"/>
        <v/>
      </c>
      <c r="Q96" s="21" t="s">
        <v>113</v>
      </c>
      <c r="R96" s="21" t="s">
        <v>2</v>
      </c>
      <c r="S96" s="29"/>
      <c r="T96" s="29"/>
      <c r="U96" s="29"/>
      <c r="W96" s="30"/>
      <c r="X96" s="31"/>
      <c r="Y96" s="32" t="str">
        <f t="shared" si="9"/>
        <v/>
      </c>
      <c r="Z96" s="28" t="str">
        <f t="shared" si="11"/>
        <v/>
      </c>
      <c r="AD96" s="1"/>
      <c r="AE96" s="1"/>
      <c r="AF96" s="1"/>
      <c r="AG96" s="1"/>
      <c r="AH96" s="1"/>
    </row>
    <row r="97" spans="2:34">
      <c r="B97" s="20" t="s">
        <v>67</v>
      </c>
      <c r="C97" s="21" t="s">
        <v>126</v>
      </c>
      <c r="D97" s="22" t="str">
        <f t="shared" si="6"/>
        <v>Pointer</v>
      </c>
      <c r="E97" s="21" t="s">
        <v>81</v>
      </c>
      <c r="F97" s="24" t="str">
        <f t="shared" si="7"/>
        <v>Gear</v>
      </c>
      <c r="G97" s="25">
        <f>IF(C97="","",IF(D97='Gear Train'!$R$3,"-",VLOOKUP(C97,$Q$15:$S$514,3,FALSE)))</f>
        <v>0</v>
      </c>
      <c r="H97" s="25" t="str">
        <f>IF(C97="","",IF(OR(D97='Gear Train'!$R$7,D97='Gear Train'!$R$3,D97='Gear Train'!$R$8),"-",VLOOKUP(C97,$Q$15:$T$514,4,FALSE)))</f>
        <v>-</v>
      </c>
      <c r="I97" s="26">
        <f>IF(C97="","",IF(OR(D97='Gear Train'!$R$6,D97='Gear Train'!$R$7,D97='Gear Train'!$R$8,F97='Gear Train'!$R$7),VLOOKUP(E97,$C$15:$M$514,7,FALSE),IF(D97='Gear Train'!$R$3,VLOOKUP(C97,$Q$15:$U$514,5,FALSE),VLOOKUP(E97,$C$15:$M$514,7,FALSE)*M97)))</f>
        <v>19756.139361702128</v>
      </c>
      <c r="J97" s="26">
        <f>IF(C97="","",IF(OR(D97='Gear Train'!$R$6,D97='Gear Train'!$R$7,D97='Gear Train'!$R$8,F97='Gear Train'!$R$7),VLOOKUP(E97,$C$15:$M$514,8,FALSE),IF(D97='Gear Train'!$R$3,E97/I97,VLOOKUP(E97,$C$15:$M$514,8,FALSE)/M97)))</f>
        <v>1.0123435370561618E-2</v>
      </c>
      <c r="K97" s="27" t="str">
        <f>IF(C97="","",IF(E97=$C$10,$C$11,IF(OR(D97='Gear Train'!$R$4,D97='Gear Train'!$R$5),IF(OR(F97='Gear Train'!$R$4,F97='Gear Train'!$R$5,F97='Gear Train'!$R$6),IF(VLOOKUP(E97,$C$15:$M$514,9,FALSE)='Gear Train'!$C$3,'Gear Train'!$C$4,'Gear Train'!$C$3),VLOOKUP(E97,$C$15:$M$514,9,FALSE)),VLOOKUP(E97,$C$15:$M$514,9,FALSE))))</f>
        <v>CW</v>
      </c>
      <c r="L97" s="26">
        <f>IF(C97="","",IF(G97="-","-",IF(K97='Gear Train'!$C$3,MOD(G97+J97*360,360),MOD(G97-J97*360,360))))</f>
        <v>3.6444367334021823</v>
      </c>
      <c r="M97" s="26">
        <f>IF(C97="","",IF(OR(D97='Gear Train'!$R$6,D97='Gear Train'!$R$7,D97='Gear Train'!$R$8,F97='Gear Train'!$R$7),VLOOKUP(E97,$C$15:$M$514,10,FALSE),IF(D97='Gear Train'!$R$3,"-",IF(F97='Gear Train'!$R$3,1,H97/VLOOKUP(E97,$Q$15:$T$514,4,FALSE)))))</f>
        <v>3.6444367334021823</v>
      </c>
      <c r="N97" s="26">
        <f t="shared" si="8"/>
        <v>19755.8</v>
      </c>
      <c r="O97" s="28">
        <f t="shared" si="10"/>
        <v>-1.7177826366454596E-5</v>
      </c>
      <c r="Q97" s="21" t="s">
        <v>115</v>
      </c>
      <c r="R97" s="21" t="s">
        <v>2</v>
      </c>
      <c r="S97" s="29"/>
      <c r="T97" s="29"/>
      <c r="U97" s="29"/>
      <c r="W97" s="30"/>
      <c r="X97" s="31"/>
      <c r="Y97" s="32" t="str">
        <f t="shared" si="9"/>
        <v/>
      </c>
      <c r="Z97" s="28" t="str">
        <f t="shared" si="11"/>
        <v/>
      </c>
      <c r="AD97" s="1"/>
      <c r="AE97" s="1"/>
      <c r="AF97" s="1"/>
      <c r="AG97" s="1"/>
      <c r="AH97" s="1"/>
    </row>
    <row r="98" spans="2:34">
      <c r="B98" s="20"/>
      <c r="C98" s="21"/>
      <c r="D98" s="22" t="str">
        <f t="shared" si="6"/>
        <v/>
      </c>
      <c r="E98" s="21"/>
      <c r="F98" s="24" t="str">
        <f t="shared" si="7"/>
        <v/>
      </c>
      <c r="G98" s="25" t="str">
        <f>IF(C98="","",IF(D98='Gear Train'!$R$3,"-",VLOOKUP(C98,$Q$15:$S$514,3,FALSE)))</f>
        <v/>
      </c>
      <c r="H98" s="25" t="str">
        <f>IF(C98="","",IF(OR(D98='Gear Train'!$R$7,D98='Gear Train'!$R$3,D98='Gear Train'!$R$8),"-",VLOOKUP(C98,$Q$15:$T$514,4,FALSE)))</f>
        <v/>
      </c>
      <c r="I98" s="26" t="str">
        <f>IF(C98="","",IF(OR(D98='Gear Train'!$R$6,D98='Gear Train'!$R$7,D98='Gear Train'!$R$8,F98='Gear Train'!$R$7),VLOOKUP(E98,$C$15:$M$514,7,FALSE),IF(D98='Gear Train'!$R$3,VLOOKUP(C98,$Q$15:$U$514,5,FALSE),VLOOKUP(E98,$C$15:$M$514,7,FALSE)*M98)))</f>
        <v/>
      </c>
      <c r="J98" s="26" t="str">
        <f>IF(C98="","",IF(OR(D98='Gear Train'!$R$6,D98='Gear Train'!$R$7,D98='Gear Train'!$R$8,F98='Gear Train'!$R$7),VLOOKUP(E98,$C$15:$M$514,8,FALSE),IF(D98='Gear Train'!$R$3,E98/I98,VLOOKUP(E98,$C$15:$M$514,8,FALSE)/M98)))</f>
        <v/>
      </c>
      <c r="K98" s="27" t="str">
        <f>IF(C98="","",IF(E98=$C$10,$C$11,IF(OR(D98='Gear Train'!$R$4,D98='Gear Train'!$R$5),IF(OR(F98='Gear Train'!$R$4,F98='Gear Train'!$R$5,F98='Gear Train'!$R$6),IF(VLOOKUP(E98,$C$15:$M$514,9,FALSE)='Gear Train'!$C$3,'Gear Train'!$C$4,'Gear Train'!$C$3),VLOOKUP(E98,$C$15:$M$514,9,FALSE)),VLOOKUP(E98,$C$15:$M$514,9,FALSE))))</f>
        <v/>
      </c>
      <c r="L98" s="26" t="str">
        <f>IF(C98="","",IF(G98="-","-",IF(K98='Gear Train'!$C$3,MOD(G98+J98*360,360),MOD(G98-J98*360,360))))</f>
        <v/>
      </c>
      <c r="M98" s="26" t="str">
        <f>IF(C98="","",IF(OR(D98='Gear Train'!$R$6,D98='Gear Train'!$R$7,D98='Gear Train'!$R$8,F98='Gear Train'!$R$7),VLOOKUP(E98,$C$15:$M$514,10,FALSE),IF(D98='Gear Train'!$R$3,"-",IF(F98='Gear Train'!$R$3,1,H98/VLOOKUP(E98,$Q$15:$T$514,4,FALSE)))))</f>
        <v/>
      </c>
      <c r="N98" s="26" t="str">
        <f t="shared" si="8"/>
        <v/>
      </c>
      <c r="O98" s="28" t="str">
        <f t="shared" si="10"/>
        <v/>
      </c>
      <c r="Q98" s="21" t="s">
        <v>119</v>
      </c>
      <c r="R98" s="21" t="s">
        <v>2</v>
      </c>
      <c r="S98" s="29"/>
      <c r="T98" s="29"/>
      <c r="U98" s="29"/>
      <c r="W98" s="30"/>
      <c r="X98" s="31"/>
      <c r="Y98" s="32" t="str">
        <f t="shared" si="9"/>
        <v/>
      </c>
      <c r="Z98" s="28" t="str">
        <f t="shared" si="11"/>
        <v/>
      </c>
      <c r="AD98" s="1"/>
      <c r="AE98" s="1"/>
      <c r="AF98" s="1"/>
      <c r="AG98" s="1"/>
      <c r="AH98" s="1"/>
    </row>
    <row r="99" spans="2:34">
      <c r="B99" s="20"/>
      <c r="C99" s="21" t="s">
        <v>131</v>
      </c>
      <c r="D99" s="22" t="str">
        <f t="shared" si="6"/>
        <v>Axis</v>
      </c>
      <c r="E99" s="21" t="s">
        <v>34</v>
      </c>
      <c r="F99" s="24" t="str">
        <f t="shared" si="7"/>
        <v>Gear</v>
      </c>
      <c r="G99" s="25">
        <f>IF(C99="","",IF(D99='Gear Train'!$R$3,"-",VLOOKUP(C99,$Q$15:$S$514,3,FALSE)))</f>
        <v>0</v>
      </c>
      <c r="H99" s="25" t="str">
        <f>IF(C99="","",IF(OR(D99='Gear Train'!$R$7,D99='Gear Train'!$R$3,D99='Gear Train'!$R$8),"-",VLOOKUP(C99,$Q$15:$T$514,4,FALSE)))</f>
        <v>-</v>
      </c>
      <c r="I99" s="26">
        <f>IF(C99="","",IF(OR(D99='Gear Train'!$R$6,D99='Gear Train'!$R$7,D99='Gear Train'!$R$8,F99='Gear Train'!$R$7),VLOOKUP(E99,$C$15:$M$514,7,FALSE),IF(D99='Gear Train'!$R$3,VLOOKUP(C99,$Q$15:$U$514,5,FALSE),VLOOKUP(E99,$C$15:$M$514,7,FALSE)*M99)))</f>
        <v>365.25</v>
      </c>
      <c r="J99" s="26">
        <f>IF(C99="","",IF(OR(D99='Gear Train'!$R$6,D99='Gear Train'!$R$7,D99='Gear Train'!$R$8,F99='Gear Train'!$R$7),VLOOKUP(E99,$C$15:$M$514,8,FALSE),IF(D99='Gear Train'!$R$3,E99/I99,VLOOKUP(E99,$C$15:$M$514,8,FALSE)/M99)))</f>
        <v>0.54757015742642023</v>
      </c>
      <c r="K99" s="27">
        <f>IF(C99="","",IF(E99=$C$10,$C$11,IF(OR(D99='Gear Train'!$R$4,D99='Gear Train'!$R$5),IF(OR(F99='Gear Train'!$R$4,F99='Gear Train'!$R$5,F99='Gear Train'!$R$6),IF(VLOOKUP(E99,$C$15:$M$514,9,FALSE)='Gear Train'!$C$3,'Gear Train'!$C$4,'Gear Train'!$C$3),VLOOKUP(E99,$C$15:$M$514,9,FALSE)),VLOOKUP(E99,$C$15:$M$514,9,FALSE))))</f>
        <v>117</v>
      </c>
      <c r="L99" s="26">
        <f>IF(C99="","",IF(G99="-","-",IF(K99='Gear Train'!$C$3,MOD(G99+J99*360,360),MOD(G99-J99*360,360))))</f>
        <v>162.87474332648873</v>
      </c>
      <c r="M99" s="26">
        <f>IF(C99="","",IF(OR(D99='Gear Train'!$R$6,D99='Gear Train'!$R$7,D99='Gear Train'!$R$8,F99='Gear Train'!$R$7),VLOOKUP(E99,$C$15:$M$514,10,FALSE),IF(D99='Gear Train'!$R$3,"-",IF(F99='Gear Train'!$R$3,1,H99/VLOOKUP(E99,$Q$15:$T$514,4,FALSE)))))</f>
        <v>162.87474332648873</v>
      </c>
      <c r="N99" s="26" t="str">
        <f t="shared" si="8"/>
        <v/>
      </c>
      <c r="O99" s="28" t="str">
        <f t="shared" si="10"/>
        <v/>
      </c>
      <c r="Q99" s="21" t="s">
        <v>120</v>
      </c>
      <c r="R99" s="21" t="s">
        <v>2</v>
      </c>
      <c r="S99" s="29"/>
      <c r="T99" s="29"/>
      <c r="U99" s="29"/>
      <c r="W99" s="30"/>
      <c r="X99" s="31"/>
      <c r="Y99" s="32" t="str">
        <f t="shared" si="9"/>
        <v/>
      </c>
      <c r="Z99" s="28" t="str">
        <f t="shared" si="11"/>
        <v/>
      </c>
      <c r="AD99" s="1"/>
      <c r="AE99" s="1"/>
      <c r="AF99" s="1"/>
      <c r="AG99" s="1"/>
      <c r="AH99" s="1"/>
    </row>
    <row r="100" spans="2:34">
      <c r="B100" s="20"/>
      <c r="C100" s="21" t="s">
        <v>41</v>
      </c>
      <c r="D100" s="22" t="str">
        <f t="shared" si="6"/>
        <v>Gear</v>
      </c>
      <c r="E100" s="21" t="s">
        <v>131</v>
      </c>
      <c r="F100" s="24" t="str">
        <f t="shared" si="7"/>
        <v>Axis</v>
      </c>
      <c r="G100" s="25">
        <f>IF(C100="","",IF(D100='Gear Train'!$R$3,"-",VLOOKUP(C100,$Q$15:$S$514,3,FALSE)))</f>
        <v>0</v>
      </c>
      <c r="H100" s="25">
        <f>IF(C100="","",IF(OR(D100='Gear Train'!$R$7,D100='Gear Train'!$R$3,D100='Gear Train'!$R$8),"-",VLOOKUP(C100,$Q$15:$T$514,4,FALSE)))</f>
        <v>64</v>
      </c>
      <c r="I100" s="26">
        <f>IF(C100="","",IF(OR(D100='Gear Train'!$R$6,D100='Gear Train'!$R$7,D100='Gear Train'!$R$8,F100='Gear Train'!$R$7),VLOOKUP(E100,$C$15:$M$514,7,FALSE),IF(D100='Gear Train'!$R$3,VLOOKUP(C100,$Q$15:$U$514,5,FALSE),VLOOKUP(E100,$C$15:$M$514,7,FALSE)*M100)))</f>
        <v>365.25</v>
      </c>
      <c r="J100" s="26">
        <f>IF(C100="","",IF(OR(D100='Gear Train'!$R$6,D100='Gear Train'!$R$7,D100='Gear Train'!$R$8,F100='Gear Train'!$R$7),VLOOKUP(E100,$C$15:$M$514,8,FALSE),IF(D100='Gear Train'!$R$3,E100/I100,VLOOKUP(E100,$C$15:$M$514,8,FALSE)/M100)))</f>
        <v>0.54757015742642023</v>
      </c>
      <c r="K100" s="27">
        <f>IF(C100="","",IF(E100=$C$10,$C$11,IF(OR(D100='Gear Train'!$R$4,D100='Gear Train'!$R$5),IF(OR(F100='Gear Train'!$R$4,F100='Gear Train'!$R$5,F100='Gear Train'!$R$6),IF(VLOOKUP(E100,$C$15:$M$514,9,FALSE)='Gear Train'!$C$3,'Gear Train'!$C$4,'Gear Train'!$C$3),VLOOKUP(E100,$C$15:$M$514,9,FALSE)),VLOOKUP(E100,$C$15:$M$514,9,FALSE))))</f>
        <v>117</v>
      </c>
      <c r="L100" s="26">
        <f>IF(C100="","",IF(G100="-","-",IF(K100='Gear Train'!$C$3,MOD(G100+J100*360,360),MOD(G100-J100*360,360))))</f>
        <v>162.87474332648873</v>
      </c>
      <c r="M100" s="26">
        <f>IF(C100="","",IF(OR(D100='Gear Train'!$R$6,D100='Gear Train'!$R$7,D100='Gear Train'!$R$8,F100='Gear Train'!$R$7),VLOOKUP(E100,$C$15:$M$514,10,FALSE),IF(D100='Gear Train'!$R$3,"-",IF(F100='Gear Train'!$R$3,1,H100/VLOOKUP(E100,$Q$15:$T$514,4,FALSE)))))</f>
        <v>162.87474332648873</v>
      </c>
      <c r="N100" s="26" t="str">
        <f t="shared" si="8"/>
        <v/>
      </c>
      <c r="O100" s="28" t="str">
        <f t="shared" si="10"/>
        <v/>
      </c>
      <c r="Q100" s="21" t="s">
        <v>121</v>
      </c>
      <c r="R100" s="21" t="s">
        <v>2</v>
      </c>
      <c r="S100" s="29"/>
      <c r="T100" s="29"/>
      <c r="U100" s="29"/>
      <c r="W100" s="30"/>
      <c r="X100" s="31"/>
      <c r="Y100" s="32" t="str">
        <f t="shared" si="9"/>
        <v/>
      </c>
      <c r="Z100" s="28" t="str">
        <f t="shared" si="11"/>
        <v/>
      </c>
      <c r="AD100" s="1"/>
      <c r="AE100" s="1"/>
      <c r="AF100" s="1"/>
      <c r="AG100" s="1"/>
      <c r="AH100" s="1"/>
    </row>
    <row r="101" spans="2:34">
      <c r="B101" s="20"/>
      <c r="C101" s="21" t="s">
        <v>30</v>
      </c>
      <c r="D101" s="22" t="str">
        <f t="shared" si="6"/>
        <v>Gear</v>
      </c>
      <c r="E101" s="21" t="s">
        <v>41</v>
      </c>
      <c r="F101" s="24" t="str">
        <f t="shared" si="7"/>
        <v>Gear</v>
      </c>
      <c r="G101" s="25">
        <f>IF(C101="","",IF(D101='Gear Train'!$R$3,"-",VLOOKUP(C101,$Q$15:$S$514,3,FALSE)))</f>
        <v>0</v>
      </c>
      <c r="H101" s="25">
        <f>IF(C101="","",IF(OR(D101='Gear Train'!$R$7,D101='Gear Train'!$R$3,D101='Gear Train'!$R$8),"-",VLOOKUP(C101,$Q$15:$T$514,4,FALSE)))</f>
        <v>38</v>
      </c>
      <c r="I101" s="26">
        <f>IF(C101="","",IF(OR(D101='Gear Train'!$R$6,D101='Gear Train'!$R$7,D101='Gear Train'!$R$8,F101='Gear Train'!$R$7),VLOOKUP(E101,$C$15:$M$514,7,FALSE),IF(D101='Gear Train'!$R$3,VLOOKUP(C101,$Q$15:$U$514,5,FALSE),VLOOKUP(E101,$C$15:$M$514,7,FALSE)*M101)))</f>
        <v>216.8671875</v>
      </c>
      <c r="J101" s="26">
        <f>IF(C101="","",IF(OR(D101='Gear Train'!$R$6,D101='Gear Train'!$R$7,D101='Gear Train'!$R$8,F101='Gear Train'!$R$7),VLOOKUP(E101,$C$15:$M$514,8,FALSE),IF(D101='Gear Train'!$R$3,E101/I101,VLOOKUP(E101,$C$15:$M$514,8,FALSE)/M101)))</f>
        <v>0.92222342303397087</v>
      </c>
      <c r="K101" s="27" t="str">
        <f>IF(C101="","",IF(E101=$C$10,$C$11,IF(OR(D101='Gear Train'!$R$4,D101='Gear Train'!$R$5),IF(OR(F101='Gear Train'!$R$4,F101='Gear Train'!$R$5,F101='Gear Train'!$R$6),IF(VLOOKUP(E101,$C$15:$M$514,9,FALSE)='Gear Train'!$C$3,'Gear Train'!$C$4,'Gear Train'!$C$3),VLOOKUP(E101,$C$15:$M$514,9,FALSE)),VLOOKUP(E101,$C$15:$M$514,9,FALSE))))</f>
        <v>CW</v>
      </c>
      <c r="L101" s="26">
        <f>IF(C101="","",IF(G101="-","-",IF(K101='Gear Train'!$C$3,MOD(G101+J101*360,360),MOD(G101-J101*360,360))))</f>
        <v>332.0004322922295</v>
      </c>
      <c r="M101" s="26">
        <f>IF(C101="","",IF(OR(D101='Gear Train'!$R$6,D101='Gear Train'!$R$7,D101='Gear Train'!$R$8,F101='Gear Train'!$R$7),VLOOKUP(E101,$C$15:$M$514,10,FALSE),IF(D101='Gear Train'!$R$3,"-",IF(F101='Gear Train'!$R$3,1,H101/VLOOKUP(E101,$Q$15:$T$514,4,FALSE)))))</f>
        <v>0.59375</v>
      </c>
      <c r="N101" s="26" t="str">
        <f t="shared" si="8"/>
        <v/>
      </c>
      <c r="O101" s="28" t="str">
        <f t="shared" si="10"/>
        <v/>
      </c>
      <c r="Q101" s="21" t="s">
        <v>123</v>
      </c>
      <c r="R101" s="21" t="s">
        <v>2</v>
      </c>
      <c r="S101" s="29"/>
      <c r="T101" s="29"/>
      <c r="U101" s="29"/>
      <c r="W101" s="30"/>
      <c r="X101" s="31"/>
      <c r="Y101" s="32" t="str">
        <f t="shared" si="9"/>
        <v/>
      </c>
      <c r="Z101" s="28" t="str">
        <f t="shared" si="11"/>
        <v/>
      </c>
      <c r="AD101" s="1"/>
      <c r="AE101" s="1"/>
      <c r="AF101" s="1"/>
      <c r="AG101" s="1"/>
      <c r="AH101" s="1"/>
    </row>
    <row r="102" spans="2:34">
      <c r="B102" s="20"/>
      <c r="C102" s="21" t="s">
        <v>132</v>
      </c>
      <c r="D102" s="22" t="str">
        <f t="shared" si="6"/>
        <v>Axis</v>
      </c>
      <c r="E102" s="21" t="s">
        <v>30</v>
      </c>
      <c r="F102" s="24" t="str">
        <f t="shared" si="7"/>
        <v>Gear</v>
      </c>
      <c r="G102" s="25">
        <f>IF(C102="","",IF(D102='Gear Train'!$R$3,"-",VLOOKUP(C102,$Q$15:$S$514,3,FALSE)))</f>
        <v>0</v>
      </c>
      <c r="H102" s="25" t="str">
        <f>IF(C102="","",IF(OR(D102='Gear Train'!$R$7,D102='Gear Train'!$R$3,D102='Gear Train'!$R$8),"-",VLOOKUP(C102,$Q$15:$T$514,4,FALSE)))</f>
        <v>-</v>
      </c>
      <c r="I102" s="26">
        <f>IF(C102="","",IF(OR(D102='Gear Train'!$R$6,D102='Gear Train'!$R$7,D102='Gear Train'!$R$8,F102='Gear Train'!$R$7),VLOOKUP(E102,$C$15:$M$514,7,FALSE),IF(D102='Gear Train'!$R$3,VLOOKUP(C102,$Q$15:$U$514,5,FALSE),VLOOKUP(E102,$C$15:$M$514,7,FALSE)*M102)))</f>
        <v>216.8671875</v>
      </c>
      <c r="J102" s="26">
        <f>IF(C102="","",IF(OR(D102='Gear Train'!$R$6,D102='Gear Train'!$R$7,D102='Gear Train'!$R$8,F102='Gear Train'!$R$7),VLOOKUP(E102,$C$15:$M$514,8,FALSE),IF(D102='Gear Train'!$R$3,E102/I102,VLOOKUP(E102,$C$15:$M$514,8,FALSE)/M102)))</f>
        <v>0.92222342303397087</v>
      </c>
      <c r="K102" s="27" t="str">
        <f>IF(C102="","",IF(E102=$C$10,$C$11,IF(OR(D102='Gear Train'!$R$4,D102='Gear Train'!$R$5),IF(OR(F102='Gear Train'!$R$4,F102='Gear Train'!$R$5,F102='Gear Train'!$R$6),IF(VLOOKUP(E102,$C$15:$M$514,9,FALSE)='Gear Train'!$C$3,'Gear Train'!$C$4,'Gear Train'!$C$3),VLOOKUP(E102,$C$15:$M$514,9,FALSE)),VLOOKUP(E102,$C$15:$M$514,9,FALSE))))</f>
        <v>CW</v>
      </c>
      <c r="L102" s="26">
        <f>IF(C102="","",IF(G102="-","-",IF(K102='Gear Train'!$C$3,MOD(G102+J102*360,360),MOD(G102-J102*360,360))))</f>
        <v>332.0004322922295</v>
      </c>
      <c r="M102" s="26">
        <f>IF(C102="","",IF(OR(D102='Gear Train'!$R$6,D102='Gear Train'!$R$7,D102='Gear Train'!$R$8,F102='Gear Train'!$R$7),VLOOKUP(E102,$C$15:$M$514,10,FALSE),IF(D102='Gear Train'!$R$3,"-",IF(F102='Gear Train'!$R$3,1,H102/VLOOKUP(E102,$Q$15:$T$514,4,FALSE)))))</f>
        <v>332.0004322922295</v>
      </c>
      <c r="N102" s="26" t="str">
        <f t="shared" si="8"/>
        <v/>
      </c>
      <c r="O102" s="28" t="str">
        <f t="shared" si="10"/>
        <v/>
      </c>
      <c r="Q102" s="21" t="s">
        <v>124</v>
      </c>
      <c r="R102" s="21" t="s">
        <v>2</v>
      </c>
      <c r="S102" s="29"/>
      <c r="T102" s="29"/>
      <c r="U102" s="29"/>
      <c r="W102" s="30"/>
      <c r="X102" s="31"/>
      <c r="Y102" s="32" t="str">
        <f t="shared" si="9"/>
        <v/>
      </c>
      <c r="Z102" s="28" t="str">
        <f t="shared" si="11"/>
        <v/>
      </c>
      <c r="AD102" s="1"/>
      <c r="AE102" s="1"/>
      <c r="AF102" s="1"/>
      <c r="AG102" s="1"/>
      <c r="AH102" s="1"/>
    </row>
    <row r="103" spans="2:34">
      <c r="B103" s="20"/>
      <c r="C103" s="21" t="s">
        <v>31</v>
      </c>
      <c r="D103" s="22" t="str">
        <f t="shared" si="6"/>
        <v>Gear</v>
      </c>
      <c r="E103" s="21" t="s">
        <v>132</v>
      </c>
      <c r="F103" s="24" t="str">
        <f t="shared" si="7"/>
        <v>Axis</v>
      </c>
      <c r="G103" s="25">
        <f>IF(C103="","",IF(D103='Gear Train'!$R$3,"-",VLOOKUP(C103,$Q$15:$S$514,3,FALSE)))</f>
        <v>0</v>
      </c>
      <c r="H103" s="25">
        <f>IF(C103="","",IF(OR(D103='Gear Train'!$R$7,D103='Gear Train'!$R$3,D103='Gear Train'!$R$8),"-",VLOOKUP(C103,$Q$15:$T$514,4,FALSE)))</f>
        <v>48</v>
      </c>
      <c r="I103" s="26">
        <f>IF(C103="","",IF(OR(D103='Gear Train'!$R$6,D103='Gear Train'!$R$7,D103='Gear Train'!$R$8,F103='Gear Train'!$R$7),VLOOKUP(E103,$C$15:$M$514,7,FALSE),IF(D103='Gear Train'!$R$3,VLOOKUP(C103,$Q$15:$U$514,5,FALSE),VLOOKUP(E103,$C$15:$M$514,7,FALSE)*M103)))</f>
        <v>216.8671875</v>
      </c>
      <c r="J103" s="26">
        <f>IF(C103="","",IF(OR(D103='Gear Train'!$R$6,D103='Gear Train'!$R$7,D103='Gear Train'!$R$8,F103='Gear Train'!$R$7),VLOOKUP(E103,$C$15:$M$514,8,FALSE),IF(D103='Gear Train'!$R$3,E103/I103,VLOOKUP(E103,$C$15:$M$514,8,FALSE)/M103)))</f>
        <v>0.92222342303397087</v>
      </c>
      <c r="K103" s="27" t="str">
        <f>IF(C103="","",IF(E103=$C$10,$C$11,IF(OR(D103='Gear Train'!$R$4,D103='Gear Train'!$R$5),IF(OR(F103='Gear Train'!$R$4,F103='Gear Train'!$R$5,F103='Gear Train'!$R$6),IF(VLOOKUP(E103,$C$15:$M$514,9,FALSE)='Gear Train'!$C$3,'Gear Train'!$C$4,'Gear Train'!$C$3),VLOOKUP(E103,$C$15:$M$514,9,FALSE)),VLOOKUP(E103,$C$15:$M$514,9,FALSE))))</f>
        <v>CW</v>
      </c>
      <c r="L103" s="26">
        <f>IF(C103="","",IF(G103="-","-",IF(K103='Gear Train'!$C$3,MOD(G103+J103*360,360),MOD(G103-J103*360,360))))</f>
        <v>332.0004322922295</v>
      </c>
      <c r="M103" s="26">
        <f>IF(C103="","",IF(OR(D103='Gear Train'!$R$6,D103='Gear Train'!$R$7,D103='Gear Train'!$R$8,F103='Gear Train'!$R$7),VLOOKUP(E103,$C$15:$M$514,10,FALSE),IF(D103='Gear Train'!$R$3,"-",IF(F103='Gear Train'!$R$3,1,H103/VLOOKUP(E103,$Q$15:$T$514,4,FALSE)))))</f>
        <v>332.0004322922295</v>
      </c>
      <c r="N103" s="26" t="str">
        <f t="shared" si="8"/>
        <v/>
      </c>
      <c r="O103" s="28" t="str">
        <f t="shared" si="10"/>
        <v/>
      </c>
      <c r="Q103" s="21" t="s">
        <v>128</v>
      </c>
      <c r="R103" s="21" t="s">
        <v>2</v>
      </c>
      <c r="S103" s="29"/>
      <c r="T103" s="29"/>
      <c r="U103" s="29"/>
      <c r="W103" s="30"/>
      <c r="X103" s="31"/>
      <c r="Y103" s="32" t="str">
        <f t="shared" si="9"/>
        <v/>
      </c>
      <c r="Z103" s="28" t="str">
        <f t="shared" si="11"/>
        <v/>
      </c>
      <c r="AD103" s="1"/>
      <c r="AE103" s="1"/>
      <c r="AF103" s="1"/>
      <c r="AG103" s="1"/>
      <c r="AH103" s="1"/>
    </row>
    <row r="104" spans="2:34">
      <c r="B104" s="20"/>
      <c r="C104" s="21" t="s">
        <v>50</v>
      </c>
      <c r="D104" s="22" t="str">
        <f t="shared" si="6"/>
        <v>Gear</v>
      </c>
      <c r="E104" s="21" t="s">
        <v>31</v>
      </c>
      <c r="F104" s="24" t="str">
        <f t="shared" si="7"/>
        <v>Gear</v>
      </c>
      <c r="G104" s="25">
        <f>IF(C104="","",IF(D104='Gear Train'!$R$3,"-",VLOOKUP(C104,$Q$15:$S$514,3,FALSE)))</f>
        <v>0</v>
      </c>
      <c r="H104" s="25">
        <f>IF(C104="","",IF(OR(D104='Gear Train'!$R$7,D104='Gear Train'!$R$3,D104='Gear Train'!$R$8),"-",VLOOKUP(C104,$Q$15:$T$514,4,FALSE)))</f>
        <v>24</v>
      </c>
      <c r="I104" s="26">
        <f>IF(C104="","",IF(OR(D104='Gear Train'!$R$6,D104='Gear Train'!$R$7,D104='Gear Train'!$R$8,F104='Gear Train'!$R$7),VLOOKUP(E104,$C$15:$M$514,7,FALSE),IF(D104='Gear Train'!$R$3,VLOOKUP(C104,$Q$15:$U$514,5,FALSE),VLOOKUP(E104,$C$15:$M$514,7,FALSE)*M104)))</f>
        <v>108.43359375</v>
      </c>
      <c r="J104" s="26">
        <f>IF(C104="","",IF(OR(D104='Gear Train'!$R$6,D104='Gear Train'!$R$7,D104='Gear Train'!$R$8,F104='Gear Train'!$R$7),VLOOKUP(E104,$C$15:$M$514,8,FALSE),IF(D104='Gear Train'!$R$3,E104/I104,VLOOKUP(E104,$C$15:$M$514,8,FALSE)/M104)))</f>
        <v>1.8444468460679417</v>
      </c>
      <c r="K104" s="27">
        <f>IF(C104="","",IF(E104=$C$10,$C$11,IF(OR(D104='Gear Train'!$R$4,D104='Gear Train'!$R$5),IF(OR(F104='Gear Train'!$R$4,F104='Gear Train'!$R$5,F104='Gear Train'!$R$6),IF(VLOOKUP(E104,$C$15:$M$514,9,FALSE)='Gear Train'!$C$3,'Gear Train'!$C$4,'Gear Train'!$C$3),VLOOKUP(E104,$C$15:$M$514,9,FALSE)),VLOOKUP(E104,$C$15:$M$514,9,FALSE))))</f>
        <v>117</v>
      </c>
      <c r="L104" s="26">
        <f>IF(C104="","",IF(G104="-","-",IF(K104='Gear Train'!$C$3,MOD(G104+J104*360,360),MOD(G104-J104*360,360))))</f>
        <v>55.999135415540991</v>
      </c>
      <c r="M104" s="26">
        <f>IF(C104="","",IF(OR(D104='Gear Train'!$R$6,D104='Gear Train'!$R$7,D104='Gear Train'!$R$8,F104='Gear Train'!$R$7),VLOOKUP(E104,$C$15:$M$514,10,FALSE),IF(D104='Gear Train'!$R$3,"-",IF(F104='Gear Train'!$R$3,1,H104/VLOOKUP(E104,$Q$15:$T$514,4,FALSE)))))</f>
        <v>0.5</v>
      </c>
      <c r="N104" s="26" t="str">
        <f t="shared" si="8"/>
        <v/>
      </c>
      <c r="O104" s="28" t="str">
        <f t="shared" si="10"/>
        <v/>
      </c>
      <c r="Q104" s="21" t="s">
        <v>130</v>
      </c>
      <c r="R104" s="21" t="s">
        <v>2</v>
      </c>
      <c r="S104" s="29"/>
      <c r="T104" s="29"/>
      <c r="U104" s="29"/>
      <c r="W104" s="30"/>
      <c r="X104" s="31"/>
      <c r="Y104" s="32" t="str">
        <f t="shared" si="9"/>
        <v/>
      </c>
      <c r="Z104" s="28" t="str">
        <f t="shared" si="11"/>
        <v/>
      </c>
      <c r="AD104" s="1"/>
      <c r="AE104" s="1"/>
      <c r="AF104" s="1"/>
      <c r="AG104" s="1"/>
      <c r="AH104" s="1"/>
    </row>
    <row r="105" spans="2:34">
      <c r="B105" s="20"/>
      <c r="C105" s="21" t="s">
        <v>133</v>
      </c>
      <c r="D105" s="22" t="str">
        <f t="shared" si="6"/>
        <v>Axis</v>
      </c>
      <c r="E105" s="21" t="s">
        <v>50</v>
      </c>
      <c r="F105" s="24" t="str">
        <f t="shared" si="7"/>
        <v>Gear</v>
      </c>
      <c r="G105" s="25">
        <f>IF(C105="","",IF(D105='Gear Train'!$R$3,"-",VLOOKUP(C105,$Q$15:$S$514,3,FALSE)))</f>
        <v>0</v>
      </c>
      <c r="H105" s="25" t="str">
        <f>IF(C105="","",IF(OR(D105='Gear Train'!$R$7,D105='Gear Train'!$R$3,D105='Gear Train'!$R$8),"-",VLOOKUP(C105,$Q$15:$T$514,4,FALSE)))</f>
        <v>-</v>
      </c>
      <c r="I105" s="26">
        <f>IF(C105="","",IF(OR(D105='Gear Train'!$R$6,D105='Gear Train'!$R$7,D105='Gear Train'!$R$8,F105='Gear Train'!$R$7),VLOOKUP(E105,$C$15:$M$514,7,FALSE),IF(D105='Gear Train'!$R$3,VLOOKUP(C105,$Q$15:$U$514,5,FALSE),VLOOKUP(E105,$C$15:$M$514,7,FALSE)*M105)))</f>
        <v>108.43359375</v>
      </c>
      <c r="J105" s="26">
        <f>IF(C105="","",IF(OR(D105='Gear Train'!$R$6,D105='Gear Train'!$R$7,D105='Gear Train'!$R$8,F105='Gear Train'!$R$7),VLOOKUP(E105,$C$15:$M$514,8,FALSE),IF(D105='Gear Train'!$R$3,E105/I105,VLOOKUP(E105,$C$15:$M$514,8,FALSE)/M105)))</f>
        <v>1.8444468460679417</v>
      </c>
      <c r="K105" s="27">
        <f>IF(C105="","",IF(E105=$C$10,$C$11,IF(OR(D105='Gear Train'!$R$4,D105='Gear Train'!$R$5),IF(OR(F105='Gear Train'!$R$4,F105='Gear Train'!$R$5,F105='Gear Train'!$R$6),IF(VLOOKUP(E105,$C$15:$M$514,9,FALSE)='Gear Train'!$C$3,'Gear Train'!$C$4,'Gear Train'!$C$3),VLOOKUP(E105,$C$15:$M$514,9,FALSE)),VLOOKUP(E105,$C$15:$M$514,9,FALSE))))</f>
        <v>117</v>
      </c>
      <c r="L105" s="26">
        <f>IF(C105="","",IF(G105="-","-",IF(K105='Gear Train'!$C$3,MOD(G105+J105*360,360),MOD(G105-J105*360,360))))</f>
        <v>55.999135415540991</v>
      </c>
      <c r="M105" s="26">
        <f>IF(C105="","",IF(OR(D105='Gear Train'!$R$6,D105='Gear Train'!$R$7,D105='Gear Train'!$R$8,F105='Gear Train'!$R$7),VLOOKUP(E105,$C$15:$M$514,10,FALSE),IF(D105='Gear Train'!$R$3,"-",IF(F105='Gear Train'!$R$3,1,H105/VLOOKUP(E105,$Q$15:$T$514,4,FALSE)))))</f>
        <v>55.999135415540991</v>
      </c>
      <c r="N105" s="26" t="str">
        <f t="shared" si="8"/>
        <v/>
      </c>
      <c r="O105" s="28" t="str">
        <f t="shared" si="10"/>
        <v/>
      </c>
      <c r="Q105" s="21" t="s">
        <v>131</v>
      </c>
      <c r="R105" s="21" t="s">
        <v>2</v>
      </c>
      <c r="S105" s="29"/>
      <c r="T105" s="29"/>
      <c r="U105" s="29"/>
      <c r="W105" s="30"/>
      <c r="X105" s="31"/>
      <c r="Y105" s="32" t="str">
        <f t="shared" si="9"/>
        <v/>
      </c>
      <c r="Z105" s="28" t="str">
        <f t="shared" si="11"/>
        <v/>
      </c>
      <c r="AD105" s="1"/>
      <c r="AE105" s="1"/>
      <c r="AF105" s="1"/>
      <c r="AG105" s="1"/>
      <c r="AH105" s="1"/>
    </row>
    <row r="106" spans="2:34">
      <c r="B106" s="20"/>
      <c r="C106" s="21" t="s">
        <v>51</v>
      </c>
      <c r="D106" s="22" t="str">
        <f t="shared" si="6"/>
        <v>Gear</v>
      </c>
      <c r="E106" s="21" t="s">
        <v>133</v>
      </c>
      <c r="F106" s="24" t="str">
        <f t="shared" si="7"/>
        <v>Axis</v>
      </c>
      <c r="G106" s="25">
        <f>IF(C106="","",IF(D106='Gear Train'!$R$3,"-",VLOOKUP(C106,$Q$15:$S$514,3,FALSE)))</f>
        <v>0</v>
      </c>
      <c r="H106" s="25">
        <f>IF(C106="","",IF(OR(D106='Gear Train'!$R$7,D106='Gear Train'!$R$3,D106='Gear Train'!$R$8),"-",VLOOKUP(C106,$Q$15:$T$514,4,FALSE)))</f>
        <v>127</v>
      </c>
      <c r="I106" s="26">
        <f>IF(C106="","",IF(OR(D106='Gear Train'!$R$6,D106='Gear Train'!$R$7,D106='Gear Train'!$R$8,F106='Gear Train'!$R$7),VLOOKUP(E106,$C$15:$M$514,7,FALSE),IF(D106='Gear Train'!$R$3,VLOOKUP(C106,$Q$15:$U$514,5,FALSE),VLOOKUP(E106,$C$15:$M$514,7,FALSE)*M106)))</f>
        <v>108.43359375</v>
      </c>
      <c r="J106" s="26">
        <f>IF(C106="","",IF(OR(D106='Gear Train'!$R$6,D106='Gear Train'!$R$7,D106='Gear Train'!$R$8,F106='Gear Train'!$R$7),VLOOKUP(E106,$C$15:$M$514,8,FALSE),IF(D106='Gear Train'!$R$3,E106/I106,VLOOKUP(E106,$C$15:$M$514,8,FALSE)/M106)))</f>
        <v>1.8444468460679417</v>
      </c>
      <c r="K106" s="27">
        <f>IF(C106="","",IF(E106=$C$10,$C$11,IF(OR(D106='Gear Train'!$R$4,D106='Gear Train'!$R$5),IF(OR(F106='Gear Train'!$R$4,F106='Gear Train'!$R$5,F106='Gear Train'!$R$6),IF(VLOOKUP(E106,$C$15:$M$514,9,FALSE)='Gear Train'!$C$3,'Gear Train'!$C$4,'Gear Train'!$C$3),VLOOKUP(E106,$C$15:$M$514,9,FALSE)),VLOOKUP(E106,$C$15:$M$514,9,FALSE))))</f>
        <v>117</v>
      </c>
      <c r="L106" s="26">
        <f>IF(C106="","",IF(G106="-","-",IF(K106='Gear Train'!$C$3,MOD(G106+J106*360,360),MOD(G106-J106*360,360))))</f>
        <v>55.999135415540991</v>
      </c>
      <c r="M106" s="26">
        <f>IF(C106="","",IF(OR(D106='Gear Train'!$R$6,D106='Gear Train'!$R$7,D106='Gear Train'!$R$8,F106='Gear Train'!$R$7),VLOOKUP(E106,$C$15:$M$514,10,FALSE),IF(D106='Gear Train'!$R$3,"-",IF(F106='Gear Train'!$R$3,1,H106/VLOOKUP(E106,$Q$15:$T$514,4,FALSE)))))</f>
        <v>55.999135415540991</v>
      </c>
      <c r="N106" s="26" t="str">
        <f t="shared" si="8"/>
        <v/>
      </c>
      <c r="O106" s="28" t="str">
        <f t="shared" si="10"/>
        <v/>
      </c>
      <c r="Q106" s="21" t="s">
        <v>132</v>
      </c>
      <c r="R106" s="21" t="s">
        <v>2</v>
      </c>
      <c r="S106" s="29"/>
      <c r="T106" s="29"/>
      <c r="U106" s="29"/>
      <c r="W106" s="30"/>
      <c r="X106" s="31"/>
      <c r="Y106" s="32" t="str">
        <f t="shared" si="9"/>
        <v/>
      </c>
      <c r="Z106" s="28" t="str">
        <f t="shared" si="11"/>
        <v/>
      </c>
      <c r="AD106" s="1"/>
      <c r="AE106" s="1"/>
      <c r="AF106" s="1"/>
      <c r="AG106" s="1"/>
      <c r="AH106" s="1"/>
    </row>
    <row r="107" spans="2:34">
      <c r="B107" s="20"/>
      <c r="C107" s="21" t="s">
        <v>57</v>
      </c>
      <c r="D107" s="22" t="str">
        <f t="shared" si="6"/>
        <v>Gear</v>
      </c>
      <c r="E107" s="21" t="s">
        <v>51</v>
      </c>
      <c r="F107" s="24" t="str">
        <f t="shared" si="7"/>
        <v>Gear</v>
      </c>
      <c r="G107" s="25">
        <f>IF(C107="","",IF(D107='Gear Train'!$R$3,"-",VLOOKUP(C107,$Q$15:$S$514,3,FALSE)))</f>
        <v>0</v>
      </c>
      <c r="H107" s="25">
        <f>IF(C107="","",IF(OR(D107='Gear Train'!$R$7,D107='Gear Train'!$R$3,D107='Gear Train'!$R$8),"-",VLOOKUP(C107,$Q$15:$T$514,4,FALSE)))</f>
        <v>32</v>
      </c>
      <c r="I107" s="26">
        <f>IF(C107="","",IF(OR(D107='Gear Train'!$R$6,D107='Gear Train'!$R$7,D107='Gear Train'!$R$8,F107='Gear Train'!$R$7),VLOOKUP(E107,$C$15:$M$514,7,FALSE),IF(D107='Gear Train'!$R$3,VLOOKUP(C107,$Q$15:$U$514,5,FALSE),VLOOKUP(E107,$C$15:$M$514,7,FALSE)*M107)))</f>
        <v>27.321850393700785</v>
      </c>
      <c r="J107" s="26">
        <f>IF(C107="","",IF(OR(D107='Gear Train'!$R$6,D107='Gear Train'!$R$7,D107='Gear Train'!$R$8,F107='Gear Train'!$R$7),VLOOKUP(E107,$C$15:$M$514,8,FALSE),IF(D107='Gear Train'!$R$3,E107/I107,VLOOKUP(E107,$C$15:$M$514,8,FALSE)/M107)))</f>
        <v>7.3201484203321439</v>
      </c>
      <c r="K107" s="27" t="str">
        <f>IF(C107="","",IF(E107=$C$10,$C$11,IF(OR(D107='Gear Train'!$R$4,D107='Gear Train'!$R$5),IF(OR(F107='Gear Train'!$R$4,F107='Gear Train'!$R$5,F107='Gear Train'!$R$6),IF(VLOOKUP(E107,$C$15:$M$514,9,FALSE)='Gear Train'!$C$3,'Gear Train'!$C$4,'Gear Train'!$C$3),VLOOKUP(E107,$C$15:$M$514,9,FALSE)),VLOOKUP(E107,$C$15:$M$514,9,FALSE))))</f>
        <v>CW</v>
      </c>
      <c r="L107" s="26">
        <f>IF(C107="","",IF(G107="-","-",IF(K107='Gear Train'!$C$3,MOD(G107+J107*360,360),MOD(G107-J107*360,360))))</f>
        <v>115.25343131957197</v>
      </c>
      <c r="M107" s="26">
        <f>IF(C107="","",IF(OR(D107='Gear Train'!$R$6,D107='Gear Train'!$R$7,D107='Gear Train'!$R$8,F107='Gear Train'!$R$7),VLOOKUP(E107,$C$15:$M$514,10,FALSE),IF(D107='Gear Train'!$R$3,"-",IF(F107='Gear Train'!$R$3,1,H107/VLOOKUP(E107,$Q$15:$T$514,4,FALSE)))))</f>
        <v>0.25196850393700787</v>
      </c>
      <c r="N107" s="26" t="str">
        <f t="shared" si="8"/>
        <v/>
      </c>
      <c r="O107" s="28" t="str">
        <f t="shared" si="10"/>
        <v/>
      </c>
      <c r="Q107" s="21" t="s">
        <v>133</v>
      </c>
      <c r="R107" s="21" t="s">
        <v>2</v>
      </c>
      <c r="S107" s="29"/>
      <c r="T107" s="29"/>
      <c r="U107" s="29"/>
      <c r="W107" s="30"/>
      <c r="X107" s="31"/>
      <c r="Y107" s="32" t="str">
        <f t="shared" si="9"/>
        <v/>
      </c>
      <c r="Z107" s="28" t="str">
        <f t="shared" si="11"/>
        <v/>
      </c>
      <c r="AD107" s="1"/>
      <c r="AE107" s="1"/>
      <c r="AF107" s="1"/>
      <c r="AG107" s="1"/>
      <c r="AH107" s="1"/>
    </row>
    <row r="108" spans="2:34">
      <c r="B108" s="20"/>
      <c r="C108" s="21" t="s">
        <v>134</v>
      </c>
      <c r="D108" s="22" t="str">
        <f t="shared" si="6"/>
        <v>Axis</v>
      </c>
      <c r="E108" s="21" t="s">
        <v>57</v>
      </c>
      <c r="F108" s="24" t="str">
        <f t="shared" si="7"/>
        <v>Gear</v>
      </c>
      <c r="G108" s="25">
        <f>IF(C108="","",IF(D108='Gear Train'!$R$3,"-",VLOOKUP(C108,$Q$15:$S$514,3,FALSE)))</f>
        <v>0</v>
      </c>
      <c r="H108" s="25" t="str">
        <f>IF(C108="","",IF(OR(D108='Gear Train'!$R$7,D108='Gear Train'!$R$3,D108='Gear Train'!$R$8),"-",VLOOKUP(C108,$Q$15:$T$514,4,FALSE)))</f>
        <v>-</v>
      </c>
      <c r="I108" s="26">
        <f>IF(C108="","",IF(OR(D108='Gear Train'!$R$6,D108='Gear Train'!$R$7,D108='Gear Train'!$R$8,F108='Gear Train'!$R$7),VLOOKUP(E108,$C$15:$M$514,7,FALSE),IF(D108='Gear Train'!$R$3,VLOOKUP(C108,$Q$15:$U$514,5,FALSE),VLOOKUP(E108,$C$15:$M$514,7,FALSE)*M108)))</f>
        <v>27.321850393700785</v>
      </c>
      <c r="J108" s="26">
        <f>IF(C108="","",IF(OR(D108='Gear Train'!$R$6,D108='Gear Train'!$R$7,D108='Gear Train'!$R$8,F108='Gear Train'!$R$7),VLOOKUP(E108,$C$15:$M$514,8,FALSE),IF(D108='Gear Train'!$R$3,E108/I108,VLOOKUP(E108,$C$15:$M$514,8,FALSE)/M108)))</f>
        <v>7.3201484203321439</v>
      </c>
      <c r="K108" s="27" t="str">
        <f>IF(C108="","",IF(E108=$C$10,$C$11,IF(OR(D108='Gear Train'!$R$4,D108='Gear Train'!$R$5),IF(OR(F108='Gear Train'!$R$4,F108='Gear Train'!$R$5,F108='Gear Train'!$R$6),IF(VLOOKUP(E108,$C$15:$M$514,9,FALSE)='Gear Train'!$C$3,'Gear Train'!$C$4,'Gear Train'!$C$3),VLOOKUP(E108,$C$15:$M$514,9,FALSE)),VLOOKUP(E108,$C$15:$M$514,9,FALSE))))</f>
        <v>CW</v>
      </c>
      <c r="L108" s="26">
        <f>IF(C108="","",IF(G108="-","-",IF(K108='Gear Train'!$C$3,MOD(G108+J108*360,360),MOD(G108-J108*360,360))))</f>
        <v>115.25343131957197</v>
      </c>
      <c r="M108" s="26">
        <f>IF(C108="","",IF(OR(D108='Gear Train'!$R$6,D108='Gear Train'!$R$7,D108='Gear Train'!$R$8,F108='Gear Train'!$R$7),VLOOKUP(E108,$C$15:$M$514,10,FALSE),IF(D108='Gear Train'!$R$3,"-",IF(F108='Gear Train'!$R$3,1,H108/VLOOKUP(E108,$Q$15:$T$514,4,FALSE)))))</f>
        <v>115.25343131957197</v>
      </c>
      <c r="N108" s="26" t="str">
        <f t="shared" si="8"/>
        <v/>
      </c>
      <c r="O108" s="28" t="str">
        <f t="shared" si="10"/>
        <v/>
      </c>
      <c r="Q108" s="21" t="s">
        <v>134</v>
      </c>
      <c r="R108" s="21" t="s">
        <v>2</v>
      </c>
      <c r="S108" s="29"/>
      <c r="T108" s="29"/>
      <c r="U108" s="29"/>
      <c r="W108" s="30"/>
      <c r="X108" s="31"/>
      <c r="Y108" s="32" t="str">
        <f t="shared" si="9"/>
        <v/>
      </c>
      <c r="Z108" s="28" t="str">
        <f t="shared" si="11"/>
        <v/>
      </c>
      <c r="AD108" s="1"/>
      <c r="AE108" s="1"/>
      <c r="AF108" s="1"/>
      <c r="AG108" s="1"/>
      <c r="AH108" s="1"/>
    </row>
    <row r="109" spans="2:34">
      <c r="B109" s="20"/>
      <c r="C109" s="21" t="s">
        <v>66</v>
      </c>
      <c r="D109" s="22" t="str">
        <f t="shared" si="6"/>
        <v>Gear</v>
      </c>
      <c r="E109" s="21" t="s">
        <v>134</v>
      </c>
      <c r="F109" s="24" t="str">
        <f t="shared" si="7"/>
        <v>Axis</v>
      </c>
      <c r="G109" s="25">
        <f>IF(C109="","",IF(D109='Gear Train'!$R$3,"-",VLOOKUP(C109,$Q$15:$S$514,3,FALSE)))</f>
        <v>0</v>
      </c>
      <c r="H109" s="25">
        <f>IF(C109="","",IF(OR(D109='Gear Train'!$R$7,D109='Gear Train'!$R$3,D109='Gear Train'!$R$8),"-",VLOOKUP(C109,$Q$15:$T$514,4,FALSE)))</f>
        <v>50</v>
      </c>
      <c r="I109" s="26">
        <f>IF(C109="","",IF(OR(D109='Gear Train'!$R$6,D109='Gear Train'!$R$7,D109='Gear Train'!$R$8,F109='Gear Train'!$R$7),VLOOKUP(E109,$C$15:$M$514,7,FALSE),IF(D109='Gear Train'!$R$3,VLOOKUP(C109,$Q$15:$U$514,5,FALSE),VLOOKUP(E109,$C$15:$M$514,7,FALSE)*M109)))</f>
        <v>27.321850393700785</v>
      </c>
      <c r="J109" s="26">
        <f>IF(C109="","",IF(OR(D109='Gear Train'!$R$6,D109='Gear Train'!$R$7,D109='Gear Train'!$R$8,F109='Gear Train'!$R$7),VLOOKUP(E109,$C$15:$M$514,8,FALSE),IF(D109='Gear Train'!$R$3,E109/I109,VLOOKUP(E109,$C$15:$M$514,8,FALSE)/M109)))</f>
        <v>7.3201484203321439</v>
      </c>
      <c r="K109" s="27" t="str">
        <f>IF(C109="","",IF(E109=$C$10,$C$11,IF(OR(D109='Gear Train'!$R$4,D109='Gear Train'!$R$5),IF(OR(F109='Gear Train'!$R$4,F109='Gear Train'!$R$5,F109='Gear Train'!$R$6),IF(VLOOKUP(E109,$C$15:$M$514,9,FALSE)='Gear Train'!$C$3,'Gear Train'!$C$4,'Gear Train'!$C$3),VLOOKUP(E109,$C$15:$M$514,9,FALSE)),VLOOKUP(E109,$C$15:$M$514,9,FALSE))))</f>
        <v>CW</v>
      </c>
      <c r="L109" s="26">
        <f>IF(C109="","",IF(G109="-","-",IF(K109='Gear Train'!$C$3,MOD(G109+J109*360,360),MOD(G109-J109*360,360))))</f>
        <v>115.25343131957197</v>
      </c>
      <c r="M109" s="26">
        <f>IF(C109="","",IF(OR(D109='Gear Train'!$R$6,D109='Gear Train'!$R$7,D109='Gear Train'!$R$8,F109='Gear Train'!$R$7),VLOOKUP(E109,$C$15:$M$514,10,FALSE),IF(D109='Gear Train'!$R$3,"-",IF(F109='Gear Train'!$R$3,1,H109/VLOOKUP(E109,$Q$15:$T$514,4,FALSE)))))</f>
        <v>115.25343131957197</v>
      </c>
      <c r="N109" s="26" t="str">
        <f t="shared" si="8"/>
        <v/>
      </c>
      <c r="O109" s="28" t="str">
        <f t="shared" si="10"/>
        <v/>
      </c>
      <c r="Q109" s="21" t="s">
        <v>135</v>
      </c>
      <c r="R109" s="21" t="s">
        <v>2</v>
      </c>
      <c r="S109" s="29"/>
      <c r="T109" s="29"/>
      <c r="U109" s="29"/>
      <c r="W109" s="30"/>
      <c r="X109" s="31"/>
      <c r="Y109" s="32" t="str">
        <f t="shared" si="9"/>
        <v/>
      </c>
      <c r="Z109" s="28" t="str">
        <f t="shared" si="11"/>
        <v/>
      </c>
      <c r="AD109" s="1"/>
      <c r="AE109" s="1"/>
      <c r="AF109" s="1"/>
      <c r="AG109" s="1"/>
      <c r="AH109" s="1"/>
    </row>
    <row r="110" spans="2:34">
      <c r="B110" s="20"/>
      <c r="C110" s="21" t="s">
        <v>82</v>
      </c>
      <c r="D110" s="22" t="str">
        <f t="shared" si="6"/>
        <v>Gear</v>
      </c>
      <c r="E110" s="21" t="s">
        <v>66</v>
      </c>
      <c r="F110" s="24" t="str">
        <f t="shared" si="7"/>
        <v>Gear</v>
      </c>
      <c r="G110" s="25">
        <f>IF(C110="","",IF(D110='Gear Train'!$R$3,"-",VLOOKUP(C110,$Q$15:$S$514,3,FALSE)))</f>
        <v>0</v>
      </c>
      <c r="H110" s="25">
        <f>IF(C110="","",IF(OR(D110='Gear Train'!$R$7,D110='Gear Train'!$R$3,D110='Gear Train'!$R$8),"-",VLOOKUP(C110,$Q$15:$T$514,4,FALSE)))</f>
        <v>50</v>
      </c>
      <c r="I110" s="26">
        <f>IF(C110="","",IF(OR(D110='Gear Train'!$R$6,D110='Gear Train'!$R$7,D110='Gear Train'!$R$8,F110='Gear Train'!$R$7),VLOOKUP(E110,$C$15:$M$514,7,FALSE),IF(D110='Gear Train'!$R$3,VLOOKUP(C110,$Q$15:$U$514,5,FALSE),VLOOKUP(E110,$C$15:$M$514,7,FALSE)*M110)))</f>
        <v>27.321850393700785</v>
      </c>
      <c r="J110" s="26">
        <f>IF(C110="","",IF(OR(D110='Gear Train'!$R$6,D110='Gear Train'!$R$7,D110='Gear Train'!$R$8,F110='Gear Train'!$R$7),VLOOKUP(E110,$C$15:$M$514,8,FALSE),IF(D110='Gear Train'!$R$3,E110/I110,VLOOKUP(E110,$C$15:$M$514,8,FALSE)/M110)))</f>
        <v>7.3201484203321439</v>
      </c>
      <c r="K110" s="27">
        <f>IF(C110="","",IF(E110=$C$10,$C$11,IF(OR(D110='Gear Train'!$R$4,D110='Gear Train'!$R$5),IF(OR(F110='Gear Train'!$R$4,F110='Gear Train'!$R$5,F110='Gear Train'!$R$6),IF(VLOOKUP(E110,$C$15:$M$514,9,FALSE)='Gear Train'!$C$3,'Gear Train'!$C$4,'Gear Train'!$C$3),VLOOKUP(E110,$C$15:$M$514,9,FALSE)),VLOOKUP(E110,$C$15:$M$514,9,FALSE))))</f>
        <v>117</v>
      </c>
      <c r="L110" s="26">
        <f>IF(C110="","",IF(G110="-","-",IF(K110='Gear Train'!$C$3,MOD(G110+J110*360,360),MOD(G110-J110*360,360))))</f>
        <v>244.74656868042803</v>
      </c>
      <c r="M110" s="26">
        <f>IF(C110="","",IF(OR(D110='Gear Train'!$R$6,D110='Gear Train'!$R$7,D110='Gear Train'!$R$8,F110='Gear Train'!$R$7),VLOOKUP(E110,$C$15:$M$514,10,FALSE),IF(D110='Gear Train'!$R$3,"-",IF(F110='Gear Train'!$R$3,1,H110/VLOOKUP(E110,$Q$15:$T$514,4,FALSE)))))</f>
        <v>1</v>
      </c>
      <c r="N110" s="26" t="str">
        <f t="shared" si="8"/>
        <v/>
      </c>
      <c r="O110" s="28" t="str">
        <f t="shared" si="10"/>
        <v/>
      </c>
      <c r="Q110" s="21" t="s">
        <v>136</v>
      </c>
      <c r="R110" s="21" t="s">
        <v>2</v>
      </c>
      <c r="S110" s="29"/>
      <c r="T110" s="29"/>
      <c r="U110" s="29"/>
      <c r="W110" s="30"/>
      <c r="X110" s="31"/>
      <c r="Y110" s="32" t="str">
        <f t="shared" si="9"/>
        <v/>
      </c>
      <c r="Z110" s="28" t="str">
        <f t="shared" si="11"/>
        <v/>
      </c>
      <c r="AD110" s="1"/>
      <c r="AE110" s="1"/>
      <c r="AF110" s="1"/>
      <c r="AG110" s="1"/>
      <c r="AH110" s="1"/>
    </row>
    <row r="111" spans="2:34">
      <c r="B111" s="20"/>
      <c r="C111" s="21" t="s">
        <v>135</v>
      </c>
      <c r="D111" s="22" t="str">
        <f t="shared" si="6"/>
        <v>Axis</v>
      </c>
      <c r="E111" s="21" t="s">
        <v>82</v>
      </c>
      <c r="F111" s="24" t="str">
        <f t="shared" si="7"/>
        <v>Gear</v>
      </c>
      <c r="G111" s="25">
        <f>IF(C111="","",IF(D111='Gear Train'!$R$3,"-",VLOOKUP(C111,$Q$15:$S$514,3,FALSE)))</f>
        <v>0</v>
      </c>
      <c r="H111" s="25" t="str">
        <f>IF(C111="","",IF(OR(D111='Gear Train'!$R$7,D111='Gear Train'!$R$3,D111='Gear Train'!$R$8),"-",VLOOKUP(C111,$Q$15:$T$514,4,FALSE)))</f>
        <v>-</v>
      </c>
      <c r="I111" s="26">
        <f>IF(C111="","",IF(OR(D111='Gear Train'!$R$6,D111='Gear Train'!$R$7,D111='Gear Train'!$R$8,F111='Gear Train'!$R$7),VLOOKUP(E111,$C$15:$M$514,7,FALSE),IF(D111='Gear Train'!$R$3,VLOOKUP(C111,$Q$15:$U$514,5,FALSE),VLOOKUP(E111,$C$15:$M$514,7,FALSE)*M111)))</f>
        <v>27.321850393700785</v>
      </c>
      <c r="J111" s="26">
        <f>IF(C111="","",IF(OR(D111='Gear Train'!$R$6,D111='Gear Train'!$R$7,D111='Gear Train'!$R$8,F111='Gear Train'!$R$7),VLOOKUP(E111,$C$15:$M$514,8,FALSE),IF(D111='Gear Train'!$R$3,E111/I111,VLOOKUP(E111,$C$15:$M$514,8,FALSE)/M111)))</f>
        <v>7.3201484203321439</v>
      </c>
      <c r="K111" s="27">
        <f>IF(C111="","",IF(E111=$C$10,$C$11,IF(OR(D111='Gear Train'!$R$4,D111='Gear Train'!$R$5),IF(OR(F111='Gear Train'!$R$4,F111='Gear Train'!$R$5,F111='Gear Train'!$R$6),IF(VLOOKUP(E111,$C$15:$M$514,9,FALSE)='Gear Train'!$C$3,'Gear Train'!$C$4,'Gear Train'!$C$3),VLOOKUP(E111,$C$15:$M$514,9,FALSE)),VLOOKUP(E111,$C$15:$M$514,9,FALSE))))</f>
        <v>117</v>
      </c>
      <c r="L111" s="26">
        <f>IF(C111="","",IF(G111="-","-",IF(K111='Gear Train'!$C$3,MOD(G111+J111*360,360),MOD(G111-J111*360,360))))</f>
        <v>244.74656868042803</v>
      </c>
      <c r="M111" s="26">
        <f>IF(C111="","",IF(OR(D111='Gear Train'!$R$6,D111='Gear Train'!$R$7,D111='Gear Train'!$R$8,F111='Gear Train'!$R$7),VLOOKUP(E111,$C$15:$M$514,10,FALSE),IF(D111='Gear Train'!$R$3,"-",IF(F111='Gear Train'!$R$3,1,H111/VLOOKUP(E111,$Q$15:$T$514,4,FALSE)))))</f>
        <v>244.74656868042803</v>
      </c>
      <c r="N111" s="26" t="str">
        <f t="shared" si="8"/>
        <v/>
      </c>
      <c r="O111" s="28" t="str">
        <f t="shared" si="10"/>
        <v/>
      </c>
      <c r="Q111" s="21" t="s">
        <v>137</v>
      </c>
      <c r="R111" s="21" t="s">
        <v>2</v>
      </c>
      <c r="S111" s="29"/>
      <c r="T111" s="29"/>
      <c r="U111" s="29"/>
      <c r="W111" s="30"/>
      <c r="X111" s="31"/>
      <c r="Y111" s="32" t="str">
        <f t="shared" si="9"/>
        <v/>
      </c>
      <c r="Z111" s="28" t="str">
        <f t="shared" si="11"/>
        <v/>
      </c>
      <c r="AD111" s="1"/>
      <c r="AE111" s="1"/>
      <c r="AF111" s="1"/>
      <c r="AG111" s="1"/>
      <c r="AH111" s="1"/>
    </row>
    <row r="112" spans="2:34">
      <c r="B112" s="20"/>
      <c r="C112" s="21" t="s">
        <v>84</v>
      </c>
      <c r="D112" s="22" t="str">
        <f t="shared" si="6"/>
        <v>Gear</v>
      </c>
      <c r="E112" s="21" t="s">
        <v>135</v>
      </c>
      <c r="F112" s="24" t="str">
        <f t="shared" si="7"/>
        <v>Axis</v>
      </c>
      <c r="G112" s="25">
        <f>IF(C112="","",IF(D112='Gear Train'!$R$3,"-",VLOOKUP(C112,$Q$15:$S$514,3,FALSE)))</f>
        <v>0</v>
      </c>
      <c r="H112" s="25">
        <f>IF(C112="","",IF(OR(D112='Gear Train'!$R$7,D112='Gear Train'!$R$3,D112='Gear Train'!$R$8),"-",VLOOKUP(C112,$Q$15:$T$514,4,FALSE)))</f>
        <v>50</v>
      </c>
      <c r="I112" s="26">
        <f>IF(C112="","",IF(OR(D112='Gear Train'!$R$6,D112='Gear Train'!$R$7,D112='Gear Train'!$R$8,F112='Gear Train'!$R$7),VLOOKUP(E112,$C$15:$M$514,7,FALSE),IF(D112='Gear Train'!$R$3,VLOOKUP(C112,$Q$15:$U$514,5,FALSE),VLOOKUP(E112,$C$15:$M$514,7,FALSE)*M112)))</f>
        <v>27.321850393700785</v>
      </c>
      <c r="J112" s="26">
        <f>IF(C112="","",IF(OR(D112='Gear Train'!$R$6,D112='Gear Train'!$R$7,D112='Gear Train'!$R$8,F112='Gear Train'!$R$7),VLOOKUP(E112,$C$15:$M$514,8,FALSE),IF(D112='Gear Train'!$R$3,E112/I112,VLOOKUP(E112,$C$15:$M$514,8,FALSE)/M112)))</f>
        <v>7.3201484203321439</v>
      </c>
      <c r="K112" s="27">
        <f>IF(C112="","",IF(E112=$C$10,$C$11,IF(OR(D112='Gear Train'!$R$4,D112='Gear Train'!$R$5),IF(OR(F112='Gear Train'!$R$4,F112='Gear Train'!$R$5,F112='Gear Train'!$R$6),IF(VLOOKUP(E112,$C$15:$M$514,9,FALSE)='Gear Train'!$C$3,'Gear Train'!$C$4,'Gear Train'!$C$3),VLOOKUP(E112,$C$15:$M$514,9,FALSE)),VLOOKUP(E112,$C$15:$M$514,9,FALSE))))</f>
        <v>117</v>
      </c>
      <c r="L112" s="26">
        <f>IF(C112="","",IF(G112="-","-",IF(K112='Gear Train'!$C$3,MOD(G112+J112*360,360),MOD(G112-J112*360,360))))</f>
        <v>244.74656868042803</v>
      </c>
      <c r="M112" s="26">
        <f>IF(C112="","",IF(OR(D112='Gear Train'!$R$6,D112='Gear Train'!$R$7,D112='Gear Train'!$R$8,F112='Gear Train'!$R$7),VLOOKUP(E112,$C$15:$M$514,10,FALSE),IF(D112='Gear Train'!$R$3,"-",IF(F112='Gear Train'!$R$3,1,H112/VLOOKUP(E112,$Q$15:$T$514,4,FALSE)))))</f>
        <v>244.74656868042803</v>
      </c>
      <c r="N112" s="26" t="str">
        <f t="shared" si="8"/>
        <v/>
      </c>
      <c r="O112" s="28" t="str">
        <f t="shared" si="10"/>
        <v/>
      </c>
      <c r="Q112" s="21"/>
      <c r="R112" s="21"/>
      <c r="S112" s="29"/>
      <c r="T112" s="29"/>
      <c r="U112" s="29"/>
      <c r="W112" s="30"/>
      <c r="X112" s="31"/>
      <c r="Y112" s="32" t="str">
        <f t="shared" si="9"/>
        <v/>
      </c>
      <c r="Z112" s="28" t="str">
        <f t="shared" si="11"/>
        <v/>
      </c>
      <c r="AD112" s="1"/>
      <c r="AE112" s="1"/>
      <c r="AF112" s="1"/>
      <c r="AG112" s="1"/>
      <c r="AH112" s="1"/>
    </row>
    <row r="113" spans="2:34">
      <c r="B113" s="20"/>
      <c r="C113" s="21" t="s">
        <v>69</v>
      </c>
      <c r="D113" s="22" t="str">
        <f t="shared" si="6"/>
        <v>Gear</v>
      </c>
      <c r="E113" s="21" t="s">
        <v>84</v>
      </c>
      <c r="F113" s="24" t="str">
        <f t="shared" si="7"/>
        <v>Gear</v>
      </c>
      <c r="G113" s="25">
        <f>IF(C113="","",IF(D113='Gear Train'!$R$3,"-",VLOOKUP(C113,$Q$15:$S$514,3,FALSE)))</f>
        <v>0</v>
      </c>
      <c r="H113" s="25">
        <f>IF(C113="","",IF(OR(D113='Gear Train'!$R$7,D113='Gear Train'!$R$3,D113='Gear Train'!$R$8),"-",VLOOKUP(C113,$Q$15:$T$514,4,FALSE)))</f>
        <v>50</v>
      </c>
      <c r="I113" s="26">
        <f>IF(C113="","",IF(OR(D113='Gear Train'!$R$6,D113='Gear Train'!$R$7,D113='Gear Train'!$R$8,F113='Gear Train'!$R$7),VLOOKUP(E113,$C$15:$M$514,7,FALSE),IF(D113='Gear Train'!$R$3,VLOOKUP(C113,$Q$15:$U$514,5,FALSE),VLOOKUP(E113,$C$15:$M$514,7,FALSE)*M113)))</f>
        <v>27.321850393700785</v>
      </c>
      <c r="J113" s="26">
        <f>IF(C113="","",IF(OR(D113='Gear Train'!$R$6,D113='Gear Train'!$R$7,D113='Gear Train'!$R$8,F113='Gear Train'!$R$7),VLOOKUP(E113,$C$15:$M$514,8,FALSE),IF(D113='Gear Train'!$R$3,E113/I113,VLOOKUP(E113,$C$15:$M$514,8,FALSE)/M113)))</f>
        <v>7.3201484203321439</v>
      </c>
      <c r="K113" s="27" t="str">
        <f>IF(C113="","",IF(E113=$C$10,$C$11,IF(OR(D113='Gear Train'!$R$4,D113='Gear Train'!$R$5),IF(OR(F113='Gear Train'!$R$4,F113='Gear Train'!$R$5,F113='Gear Train'!$R$6),IF(VLOOKUP(E113,$C$15:$M$514,9,FALSE)='Gear Train'!$C$3,'Gear Train'!$C$4,'Gear Train'!$C$3),VLOOKUP(E113,$C$15:$M$514,9,FALSE)),VLOOKUP(E113,$C$15:$M$514,9,FALSE))))</f>
        <v>CW</v>
      </c>
      <c r="L113" s="26">
        <f>IF(C113="","",IF(G113="-","-",IF(K113='Gear Train'!$C$3,MOD(G113+J113*360,360),MOD(G113-J113*360,360))))</f>
        <v>115.25343131957197</v>
      </c>
      <c r="M113" s="26">
        <f>IF(C113="","",IF(OR(D113='Gear Train'!$R$6,D113='Gear Train'!$R$7,D113='Gear Train'!$R$8,F113='Gear Train'!$R$7),VLOOKUP(E113,$C$15:$M$514,10,FALSE),IF(D113='Gear Train'!$R$3,"-",IF(F113='Gear Train'!$R$3,1,H113/VLOOKUP(E113,$Q$15:$T$514,4,FALSE)))))</f>
        <v>1</v>
      </c>
      <c r="N113" s="26" t="str">
        <f t="shared" si="8"/>
        <v/>
      </c>
      <c r="O113" s="28" t="str">
        <f t="shared" si="10"/>
        <v/>
      </c>
      <c r="Q113" s="21"/>
      <c r="R113" s="21"/>
      <c r="S113" s="29"/>
      <c r="T113" s="29"/>
      <c r="U113" s="29"/>
      <c r="W113" s="30"/>
      <c r="X113" s="31"/>
      <c r="Y113" s="32" t="str">
        <f t="shared" si="9"/>
        <v/>
      </c>
      <c r="Z113" s="28" t="str">
        <f t="shared" si="11"/>
        <v/>
      </c>
      <c r="AD113" s="1"/>
      <c r="AE113" s="1"/>
      <c r="AF113" s="1"/>
      <c r="AG113" s="1"/>
      <c r="AH113" s="1"/>
    </row>
    <row r="114" spans="2:34">
      <c r="B114" s="20"/>
      <c r="C114" s="21" t="s">
        <v>136</v>
      </c>
      <c r="D114" s="22" t="str">
        <f t="shared" si="6"/>
        <v>Axis</v>
      </c>
      <c r="E114" s="21" t="s">
        <v>69</v>
      </c>
      <c r="F114" s="24" t="str">
        <f t="shared" si="7"/>
        <v>Gear</v>
      </c>
      <c r="G114" s="25">
        <f>IF(C114="","",IF(D114='Gear Train'!$R$3,"-",VLOOKUP(C114,$Q$15:$S$514,3,FALSE)))</f>
        <v>0</v>
      </c>
      <c r="H114" s="25" t="str">
        <f>IF(C114="","",IF(OR(D114='Gear Train'!$R$7,D114='Gear Train'!$R$3,D114='Gear Train'!$R$8),"-",VLOOKUP(C114,$Q$15:$T$514,4,FALSE)))</f>
        <v>-</v>
      </c>
      <c r="I114" s="26">
        <f>IF(C114="","",IF(OR(D114='Gear Train'!$R$6,D114='Gear Train'!$R$7,D114='Gear Train'!$R$8,F114='Gear Train'!$R$7),VLOOKUP(E114,$C$15:$M$514,7,FALSE),IF(D114='Gear Train'!$R$3,VLOOKUP(C114,$Q$15:$U$514,5,FALSE),VLOOKUP(E114,$C$15:$M$514,7,FALSE)*M114)))</f>
        <v>27.321850393700785</v>
      </c>
      <c r="J114" s="26">
        <f>IF(C114="","",IF(OR(D114='Gear Train'!$R$6,D114='Gear Train'!$R$7,D114='Gear Train'!$R$8,F114='Gear Train'!$R$7),VLOOKUP(E114,$C$15:$M$514,8,FALSE),IF(D114='Gear Train'!$R$3,E114/I114,VLOOKUP(E114,$C$15:$M$514,8,FALSE)/M114)))</f>
        <v>7.3201484203321439</v>
      </c>
      <c r="K114" s="27" t="str">
        <f>IF(C114="","",IF(E114=$C$10,$C$11,IF(OR(D114='Gear Train'!$R$4,D114='Gear Train'!$R$5),IF(OR(F114='Gear Train'!$R$4,F114='Gear Train'!$R$5,F114='Gear Train'!$R$6),IF(VLOOKUP(E114,$C$15:$M$514,9,FALSE)='Gear Train'!$C$3,'Gear Train'!$C$4,'Gear Train'!$C$3),VLOOKUP(E114,$C$15:$M$514,9,FALSE)),VLOOKUP(E114,$C$15:$M$514,9,FALSE))))</f>
        <v>CW</v>
      </c>
      <c r="L114" s="26">
        <f>IF(C114="","",IF(G114="-","-",IF(K114='Gear Train'!$C$3,MOD(G114+J114*360,360),MOD(G114-J114*360,360))))</f>
        <v>115.25343131957197</v>
      </c>
      <c r="M114" s="26">
        <f>IF(C114="","",IF(OR(D114='Gear Train'!$R$6,D114='Gear Train'!$R$7,D114='Gear Train'!$R$8,F114='Gear Train'!$R$7),VLOOKUP(E114,$C$15:$M$514,10,FALSE),IF(D114='Gear Train'!$R$3,"-",IF(F114='Gear Train'!$R$3,1,H114/VLOOKUP(E114,$Q$15:$T$514,4,FALSE)))))</f>
        <v>115.25343131957197</v>
      </c>
      <c r="N114" s="26" t="str">
        <f t="shared" si="8"/>
        <v/>
      </c>
      <c r="O114" s="28" t="str">
        <f t="shared" si="10"/>
        <v/>
      </c>
      <c r="Q114" s="21"/>
      <c r="R114" s="21"/>
      <c r="S114" s="29"/>
      <c r="T114" s="29"/>
      <c r="U114" s="29"/>
      <c r="W114" s="30"/>
      <c r="X114" s="31"/>
      <c r="Y114" s="32" t="str">
        <f t="shared" si="9"/>
        <v/>
      </c>
      <c r="Z114" s="28" t="str">
        <f t="shared" si="11"/>
        <v/>
      </c>
      <c r="AD114" s="1"/>
      <c r="AE114" s="1"/>
      <c r="AF114" s="1"/>
      <c r="AG114" s="1"/>
      <c r="AH114" s="1"/>
    </row>
    <row r="115" spans="2:34">
      <c r="B115" s="20"/>
      <c r="C115" s="21" t="s">
        <v>54</v>
      </c>
      <c r="D115" s="22" t="str">
        <f t="shared" si="6"/>
        <v>Gear</v>
      </c>
      <c r="E115" s="21" t="s">
        <v>136</v>
      </c>
      <c r="F115" s="24" t="str">
        <f t="shared" si="7"/>
        <v>Axis</v>
      </c>
      <c r="G115" s="25">
        <f>IF(C115="","",IF(D115='Gear Train'!$R$3,"-",VLOOKUP(C115,$Q$15:$S$514,3,FALSE)))</f>
        <v>0</v>
      </c>
      <c r="H115" s="25">
        <f>IF(C115="","",IF(OR(D115='Gear Train'!$R$7,D115='Gear Train'!$R$3,D115='Gear Train'!$R$8),"-",VLOOKUP(C115,$Q$15:$T$514,4,FALSE)))</f>
        <v>32</v>
      </c>
      <c r="I115" s="26">
        <f>IF(C115="","",IF(OR(D115='Gear Train'!$R$6,D115='Gear Train'!$R$7,D115='Gear Train'!$R$8,F115='Gear Train'!$R$7),VLOOKUP(E115,$C$15:$M$514,7,FALSE),IF(D115='Gear Train'!$R$3,VLOOKUP(C115,$Q$15:$U$514,5,FALSE),VLOOKUP(E115,$C$15:$M$514,7,FALSE)*M115)))</f>
        <v>27.321850393700785</v>
      </c>
      <c r="J115" s="26">
        <f>IF(C115="","",IF(OR(D115='Gear Train'!$R$6,D115='Gear Train'!$R$7,D115='Gear Train'!$R$8,F115='Gear Train'!$R$7),VLOOKUP(E115,$C$15:$M$514,8,FALSE),IF(D115='Gear Train'!$R$3,E115/I115,VLOOKUP(E115,$C$15:$M$514,8,FALSE)/M115)))</f>
        <v>7.3201484203321439</v>
      </c>
      <c r="K115" s="27" t="str">
        <f>IF(C115="","",IF(E115=$C$10,$C$11,IF(OR(D115='Gear Train'!$R$4,D115='Gear Train'!$R$5),IF(OR(F115='Gear Train'!$R$4,F115='Gear Train'!$R$5,F115='Gear Train'!$R$6),IF(VLOOKUP(E115,$C$15:$M$514,9,FALSE)='Gear Train'!$C$3,'Gear Train'!$C$4,'Gear Train'!$C$3),VLOOKUP(E115,$C$15:$M$514,9,FALSE)),VLOOKUP(E115,$C$15:$M$514,9,FALSE))))</f>
        <v>CW</v>
      </c>
      <c r="L115" s="26">
        <f>IF(C115="","",IF(G115="-","-",IF(K115='Gear Train'!$C$3,MOD(G115+J115*360,360),MOD(G115-J115*360,360))))</f>
        <v>115.25343131957197</v>
      </c>
      <c r="M115" s="26">
        <f>IF(C115="","",IF(OR(D115='Gear Train'!$R$6,D115='Gear Train'!$R$7,D115='Gear Train'!$R$8,F115='Gear Train'!$R$7),VLOOKUP(E115,$C$15:$M$514,10,FALSE),IF(D115='Gear Train'!$R$3,"-",IF(F115='Gear Train'!$R$3,1,H115/VLOOKUP(E115,$Q$15:$T$514,4,FALSE)))))</f>
        <v>115.25343131957197</v>
      </c>
      <c r="N115" s="26" t="str">
        <f t="shared" si="8"/>
        <v/>
      </c>
      <c r="O115" s="28" t="str">
        <f t="shared" si="10"/>
        <v/>
      </c>
      <c r="Q115" s="21"/>
      <c r="R115" s="21"/>
      <c r="S115" s="29"/>
      <c r="T115" s="29"/>
      <c r="U115" s="29"/>
      <c r="AD115" s="1"/>
      <c r="AE115" s="1"/>
      <c r="AF115" s="1"/>
      <c r="AG115" s="1"/>
      <c r="AH115" s="1"/>
    </row>
    <row r="116" spans="2:34">
      <c r="B116" s="20"/>
      <c r="C116" s="21" t="s">
        <v>43</v>
      </c>
      <c r="D116" s="22" t="str">
        <f t="shared" si="6"/>
        <v>Gear</v>
      </c>
      <c r="E116" s="21" t="s">
        <v>54</v>
      </c>
      <c r="F116" s="24" t="str">
        <f t="shared" si="7"/>
        <v>Gear</v>
      </c>
      <c r="G116" s="25">
        <f>IF(C116="","",IF(D116='Gear Train'!$R$3,"-",VLOOKUP(C116,$Q$15:$S$514,3,FALSE)))</f>
        <v>0</v>
      </c>
      <c r="H116" s="25">
        <f>IF(C116="","",IF(OR(D116='Gear Train'!$R$7,D116='Gear Train'!$R$3,D116='Gear Train'!$R$8),"-",VLOOKUP(C116,$Q$15:$T$514,4,FALSE)))</f>
        <v>32</v>
      </c>
      <c r="I116" s="26">
        <f>IF(C116="","",IF(OR(D116='Gear Train'!$R$6,D116='Gear Train'!$R$7,D116='Gear Train'!$R$8,F116='Gear Train'!$R$7),VLOOKUP(E116,$C$15:$M$514,7,FALSE),IF(D116='Gear Train'!$R$3,VLOOKUP(C116,$Q$15:$U$514,5,FALSE),VLOOKUP(E116,$C$15:$M$514,7,FALSE)*M116)))</f>
        <v>27.321850393700785</v>
      </c>
      <c r="J116" s="26">
        <f>IF(C116="","",IF(OR(D116='Gear Train'!$R$6,D116='Gear Train'!$R$7,D116='Gear Train'!$R$8,F116='Gear Train'!$R$7),VLOOKUP(E116,$C$15:$M$514,8,FALSE),IF(D116='Gear Train'!$R$3,E116/I116,VLOOKUP(E116,$C$15:$M$514,8,FALSE)/M116)))</f>
        <v>7.3201484203321439</v>
      </c>
      <c r="K116" s="27">
        <f>IF(C116="","",IF(E116=$C$10,$C$11,IF(OR(D116='Gear Train'!$R$4,D116='Gear Train'!$R$5),IF(OR(F116='Gear Train'!$R$4,F116='Gear Train'!$R$5,F116='Gear Train'!$R$6),IF(VLOOKUP(E116,$C$15:$M$514,9,FALSE)='Gear Train'!$C$3,'Gear Train'!$C$4,'Gear Train'!$C$3),VLOOKUP(E116,$C$15:$M$514,9,FALSE)),VLOOKUP(E116,$C$15:$M$514,9,FALSE))))</f>
        <v>117</v>
      </c>
      <c r="L116" s="26">
        <f>IF(C116="","",IF(G116="-","-",IF(K116='Gear Train'!$C$3,MOD(G116+J116*360,360),MOD(G116-J116*360,360))))</f>
        <v>244.74656868042803</v>
      </c>
      <c r="M116" s="26">
        <f>IF(C116="","",IF(OR(D116='Gear Train'!$R$6,D116='Gear Train'!$R$7,D116='Gear Train'!$R$8,F116='Gear Train'!$R$7),VLOOKUP(E116,$C$15:$M$514,10,FALSE),IF(D116='Gear Train'!$R$3,"-",IF(F116='Gear Train'!$R$3,1,H116/VLOOKUP(E116,$Q$15:$T$514,4,FALSE)))))</f>
        <v>1</v>
      </c>
      <c r="N116" s="26" t="str">
        <f t="shared" si="8"/>
        <v/>
      </c>
      <c r="O116" s="28" t="str">
        <f t="shared" si="10"/>
        <v/>
      </c>
      <c r="Q116" s="21"/>
      <c r="R116" s="21"/>
      <c r="S116" s="29"/>
      <c r="T116" s="29"/>
      <c r="U116" s="29"/>
      <c r="AD116" s="1"/>
      <c r="AE116" s="1"/>
      <c r="AF116" s="1"/>
      <c r="AG116" s="1"/>
      <c r="AH116" s="1"/>
    </row>
    <row r="117" spans="2:34">
      <c r="B117" s="20" t="s">
        <v>70</v>
      </c>
      <c r="C117" s="21" t="s">
        <v>127</v>
      </c>
      <c r="D117" s="22" t="str">
        <f t="shared" si="6"/>
        <v>Pointer</v>
      </c>
      <c r="E117" s="21" t="s">
        <v>43</v>
      </c>
      <c r="F117" s="24" t="str">
        <f t="shared" si="7"/>
        <v>Gear</v>
      </c>
      <c r="G117" s="25">
        <f>IF(C117="","",IF(D117='Gear Train'!$R$3,"-",VLOOKUP(C117,$Q$15:$S$514,3,FALSE)))</f>
        <v>0</v>
      </c>
      <c r="H117" s="25" t="str">
        <f>IF(C117="","",IF(OR(D117='Gear Train'!$R$7,D117='Gear Train'!$R$3,D117='Gear Train'!$R$8),"-",VLOOKUP(C117,$Q$15:$T$514,4,FALSE)))</f>
        <v>-</v>
      </c>
      <c r="I117" s="26">
        <f>IF(C117="","",IF(OR(D117='Gear Train'!$R$6,D117='Gear Train'!$R$7,D117='Gear Train'!$R$8,F117='Gear Train'!$R$7),VLOOKUP(E117,$C$15:$M$514,7,FALSE),IF(D117='Gear Train'!$R$3,VLOOKUP(C117,$Q$15:$U$514,5,FALSE),VLOOKUP(E117,$C$15:$M$514,7,FALSE)*M117)))</f>
        <v>27.321850393700785</v>
      </c>
      <c r="J117" s="26">
        <f>IF(C117="","",IF(OR(D117='Gear Train'!$R$6,D117='Gear Train'!$R$7,D117='Gear Train'!$R$8,F117='Gear Train'!$R$7),VLOOKUP(E117,$C$15:$M$514,8,FALSE),IF(D117='Gear Train'!$R$3,E117/I117,VLOOKUP(E117,$C$15:$M$514,8,FALSE)/M117)))</f>
        <v>7.3201484203321439</v>
      </c>
      <c r="K117" s="27">
        <f>IF(C117="","",IF(E117=$C$10,$C$11,IF(OR(D117='Gear Train'!$R$4,D117='Gear Train'!$R$5),IF(OR(F117='Gear Train'!$R$4,F117='Gear Train'!$R$5,F117='Gear Train'!$R$6),IF(VLOOKUP(E117,$C$15:$M$514,9,FALSE)='Gear Train'!$C$3,'Gear Train'!$C$4,'Gear Train'!$C$3),VLOOKUP(E117,$C$15:$M$514,9,FALSE)),VLOOKUP(E117,$C$15:$M$514,9,FALSE))))</f>
        <v>117</v>
      </c>
      <c r="L117" s="26">
        <f>IF(C117="","",IF(G117="-","-",IF(K117='Gear Train'!$C$3,MOD(G117+J117*360,360),MOD(G117-J117*360,360))))</f>
        <v>244.74656868042803</v>
      </c>
      <c r="M117" s="26">
        <f>IF(C117="","",IF(OR(D117='Gear Train'!$R$6,D117='Gear Train'!$R$7,D117='Gear Train'!$R$8,F117='Gear Train'!$R$7),VLOOKUP(E117,$C$15:$M$514,10,FALSE),IF(D117='Gear Train'!$R$3,"-",IF(F117='Gear Train'!$R$3,1,H117/VLOOKUP(E117,$Q$15:$T$514,4,FALSE)))))</f>
        <v>244.74656868042803</v>
      </c>
      <c r="N117" s="26">
        <f t="shared" si="8"/>
        <v>27.321999999999999</v>
      </c>
      <c r="O117" s="28">
        <f t="shared" si="10"/>
        <v>5.4756715911485898E-6</v>
      </c>
      <c r="Q117" s="21"/>
      <c r="R117" s="21"/>
      <c r="S117" s="29"/>
      <c r="T117" s="29"/>
      <c r="U117" s="29"/>
      <c r="AD117" s="1"/>
      <c r="AE117" s="1"/>
      <c r="AF117" s="1"/>
      <c r="AG117" s="1"/>
      <c r="AH117" s="1"/>
    </row>
    <row r="118" spans="2:34">
      <c r="B118" s="20"/>
      <c r="C118" s="21"/>
      <c r="D118" s="22" t="str">
        <f t="shared" si="6"/>
        <v/>
      </c>
      <c r="E118" s="21"/>
      <c r="F118" s="24" t="str">
        <f t="shared" si="7"/>
        <v/>
      </c>
      <c r="G118" s="25" t="str">
        <f>IF(C118="","",IF(D118='Gear Train'!$R$3,"-",VLOOKUP(C118,$Q$15:$S$514,3,FALSE)))</f>
        <v/>
      </c>
      <c r="H118" s="25" t="str">
        <f>IF(C118="","",IF(OR(D118='Gear Train'!$R$7,D118='Gear Train'!$R$3,D118='Gear Train'!$R$8),"-",VLOOKUP(C118,$Q$15:$T$514,4,FALSE)))</f>
        <v/>
      </c>
      <c r="I118" s="26" t="str">
        <f>IF(C118="","",IF(OR(D118='Gear Train'!$R$6,D118='Gear Train'!$R$7,D118='Gear Train'!$R$8,F118='Gear Train'!$R$7),VLOOKUP(E118,$C$15:$M$514,7,FALSE),IF(D118='Gear Train'!$R$3,VLOOKUP(C118,$Q$15:$U$514,5,FALSE),VLOOKUP(E118,$C$15:$M$514,7,FALSE)*M118)))</f>
        <v/>
      </c>
      <c r="J118" s="26" t="str">
        <f>IF(C118="","",IF(OR(D118='Gear Train'!$R$6,D118='Gear Train'!$R$7,D118='Gear Train'!$R$8,F118='Gear Train'!$R$7),VLOOKUP(E118,$C$15:$M$514,8,FALSE),IF(D118='Gear Train'!$R$3,E118/I118,VLOOKUP(E118,$C$15:$M$514,8,FALSE)/M118)))</f>
        <v/>
      </c>
      <c r="K118" s="27" t="str">
        <f>IF(C118="","",IF(E118=$C$10,$C$11,IF(OR(D118='Gear Train'!$R$4,D118='Gear Train'!$R$5),IF(OR(F118='Gear Train'!$R$4,F118='Gear Train'!$R$5,F118='Gear Train'!$R$6),IF(VLOOKUP(E118,$C$15:$M$514,9,FALSE)='Gear Train'!$C$3,'Gear Train'!$C$4,'Gear Train'!$C$3),VLOOKUP(E118,$C$15:$M$514,9,FALSE)),VLOOKUP(E118,$C$15:$M$514,9,FALSE))))</f>
        <v/>
      </c>
      <c r="L118" s="26" t="str">
        <f>IF(C118="","",IF(G118="-","-",IF(K118='Gear Train'!$C$3,MOD(G118+J118*360,360),MOD(G118-J118*360,360))))</f>
        <v/>
      </c>
      <c r="M118" s="26" t="str">
        <f>IF(C118="","",IF(OR(D118='Gear Train'!$R$6,D118='Gear Train'!$R$7,D118='Gear Train'!$R$8,F118='Gear Train'!$R$7),VLOOKUP(E118,$C$15:$M$514,10,FALSE),IF(D118='Gear Train'!$R$3,"-",IF(F118='Gear Train'!$R$3,1,H118/VLOOKUP(E118,$Q$15:$T$514,4,FALSE)))))</f>
        <v/>
      </c>
      <c r="N118" s="26" t="str">
        <f t="shared" si="8"/>
        <v/>
      </c>
      <c r="O118" s="28" t="str">
        <f t="shared" si="10"/>
        <v/>
      </c>
      <c r="Q118" s="21"/>
      <c r="R118" s="21"/>
      <c r="S118" s="29"/>
      <c r="T118" s="29"/>
      <c r="U118" s="29"/>
      <c r="AD118" s="1"/>
      <c r="AE118" s="1"/>
      <c r="AF118" s="1"/>
      <c r="AG118" s="1"/>
      <c r="AH118" s="1"/>
    </row>
    <row r="119" spans="2:34">
      <c r="B119" s="20"/>
      <c r="C119" s="21" t="s">
        <v>137</v>
      </c>
      <c r="D119" s="22" t="str">
        <f t="shared" si="6"/>
        <v>Axis</v>
      </c>
      <c r="E119" s="21" t="s">
        <v>34</v>
      </c>
      <c r="F119" s="24" t="str">
        <f t="shared" si="7"/>
        <v>Gear</v>
      </c>
      <c r="G119" s="25">
        <f>IF(C119="","",IF(D119='Gear Train'!$R$3,"-",VLOOKUP(C119,$Q$15:$S$514,3,FALSE)))</f>
        <v>0</v>
      </c>
      <c r="H119" s="25" t="str">
        <f>IF(C119="","",IF(OR(D119='Gear Train'!$R$7,D119='Gear Train'!$R$3,D119='Gear Train'!$R$8),"-",VLOOKUP(C119,$Q$15:$T$514,4,FALSE)))</f>
        <v>-</v>
      </c>
      <c r="I119" s="26">
        <f>IF(C119="","",IF(OR(D119='Gear Train'!$R$6,D119='Gear Train'!$R$7,D119='Gear Train'!$R$8,F119='Gear Train'!$R$7),VLOOKUP(E119,$C$15:$M$514,7,FALSE),IF(D119='Gear Train'!$R$3,VLOOKUP(C119,$Q$15:$U$514,5,FALSE),VLOOKUP(E119,$C$15:$M$514,7,FALSE)*M119)))</f>
        <v>365.25</v>
      </c>
      <c r="J119" s="26">
        <f>IF(C119="","",IF(OR(D119='Gear Train'!$R$6,D119='Gear Train'!$R$7,D119='Gear Train'!$R$8,F119='Gear Train'!$R$7),VLOOKUP(E119,$C$15:$M$514,8,FALSE),IF(D119='Gear Train'!$R$3,E119/I119,VLOOKUP(E119,$C$15:$M$514,8,FALSE)/M119)))</f>
        <v>0.54757015742642023</v>
      </c>
      <c r="K119" s="27">
        <f>IF(C119="","",IF(E119=$C$10,$C$11,IF(OR(D119='Gear Train'!$R$4,D119='Gear Train'!$R$5),IF(OR(F119='Gear Train'!$R$4,F119='Gear Train'!$R$5,F119='Gear Train'!$R$6),IF(VLOOKUP(E119,$C$15:$M$514,9,FALSE)='Gear Train'!$C$3,'Gear Train'!$C$4,'Gear Train'!$C$3),VLOOKUP(E119,$C$15:$M$514,9,FALSE)),VLOOKUP(E119,$C$15:$M$514,9,FALSE))))</f>
        <v>117</v>
      </c>
      <c r="L119" s="26">
        <f>IF(C119="","",IF(G119="-","-",IF(K119='Gear Train'!$C$3,MOD(G119+J119*360,360),MOD(G119-J119*360,360))))</f>
        <v>162.87474332648873</v>
      </c>
      <c r="M119" s="26">
        <f>IF(C119="","",IF(OR(D119='Gear Train'!$R$6,D119='Gear Train'!$R$7,D119='Gear Train'!$R$8,F119='Gear Train'!$R$7),VLOOKUP(E119,$C$15:$M$514,10,FALSE),IF(D119='Gear Train'!$R$3,"-",IF(F119='Gear Train'!$R$3,1,H119/VLOOKUP(E119,$Q$15:$T$514,4,FALSE)))))</f>
        <v>162.87474332648873</v>
      </c>
      <c r="N119" s="26" t="str">
        <f t="shared" si="8"/>
        <v/>
      </c>
      <c r="O119" s="28" t="str">
        <f t="shared" si="10"/>
        <v/>
      </c>
      <c r="Q119" s="21"/>
      <c r="R119" s="21"/>
      <c r="S119" s="29"/>
      <c r="T119" s="29"/>
      <c r="U119" s="29"/>
      <c r="AD119" s="1"/>
      <c r="AE119" s="1"/>
      <c r="AF119" s="1"/>
      <c r="AG119" s="1"/>
      <c r="AH119" s="1"/>
    </row>
    <row r="120" spans="2:34">
      <c r="B120" s="20" t="s">
        <v>48</v>
      </c>
      <c r="C120" s="21" t="s">
        <v>129</v>
      </c>
      <c r="D120" s="22" t="str">
        <f t="shared" si="6"/>
        <v>Pointer</v>
      </c>
      <c r="E120" s="21" t="s">
        <v>137</v>
      </c>
      <c r="F120" s="24" t="str">
        <f t="shared" si="7"/>
        <v>Axis</v>
      </c>
      <c r="G120" s="25">
        <f>IF(C120="","",IF(D120='Gear Train'!$R$3,"-",VLOOKUP(C120,$Q$15:$S$514,3,FALSE)))</f>
        <v>0</v>
      </c>
      <c r="H120" s="25" t="str">
        <f>IF(C120="","",IF(OR(D120='Gear Train'!$R$7,D120='Gear Train'!$R$3,D120='Gear Train'!$R$8),"-",VLOOKUP(C120,$Q$15:$T$514,4,FALSE)))</f>
        <v>-</v>
      </c>
      <c r="I120" s="26">
        <f>IF(C120="","",IF(OR(D120='Gear Train'!$R$6,D120='Gear Train'!$R$7,D120='Gear Train'!$R$8,F120='Gear Train'!$R$7),VLOOKUP(E120,$C$15:$M$514,7,FALSE),IF(D120='Gear Train'!$R$3,VLOOKUP(C120,$Q$15:$U$514,5,FALSE),VLOOKUP(E120,$C$15:$M$514,7,FALSE)*M120)))</f>
        <v>365.25</v>
      </c>
      <c r="J120" s="26">
        <f>IF(C120="","",IF(OR(D120='Gear Train'!$R$6,D120='Gear Train'!$R$7,D120='Gear Train'!$R$8,F120='Gear Train'!$R$7),VLOOKUP(E120,$C$15:$M$514,8,FALSE),IF(D120='Gear Train'!$R$3,E120/I120,VLOOKUP(E120,$C$15:$M$514,8,FALSE)/M120)))</f>
        <v>0.54757015742642023</v>
      </c>
      <c r="K120" s="27">
        <f>IF(C120="","",IF(E120=$C$10,$C$11,IF(OR(D120='Gear Train'!$R$4,D120='Gear Train'!$R$5),IF(OR(F120='Gear Train'!$R$4,F120='Gear Train'!$R$5,F120='Gear Train'!$R$6),IF(VLOOKUP(E120,$C$15:$M$514,9,FALSE)='Gear Train'!$C$3,'Gear Train'!$C$4,'Gear Train'!$C$3),VLOOKUP(E120,$C$15:$M$514,9,FALSE)),VLOOKUP(E120,$C$15:$M$514,9,FALSE))))</f>
        <v>117</v>
      </c>
      <c r="L120" s="26">
        <f>IF(C120="","",IF(G120="-","-",IF(K120='Gear Train'!$C$3,MOD(G120+J120*360,360),MOD(G120-J120*360,360))))</f>
        <v>162.87474332648873</v>
      </c>
      <c r="M120" s="26">
        <f>IF(C120="","",IF(OR(D120='Gear Train'!$R$6,D120='Gear Train'!$R$7,D120='Gear Train'!$R$8,F120='Gear Train'!$R$7),VLOOKUP(E120,$C$15:$M$514,10,FALSE),IF(D120='Gear Train'!$R$3,"-",IF(F120='Gear Train'!$R$3,1,H120/VLOOKUP(E120,$Q$15:$T$514,4,FALSE)))))</f>
        <v>162.87474332648873</v>
      </c>
      <c r="N120" s="26">
        <f t="shared" si="8"/>
        <v>365.25</v>
      </c>
      <c r="O120" s="28">
        <f t="shared" si="10"/>
        <v>0</v>
      </c>
      <c r="Q120" s="21"/>
      <c r="R120" s="21"/>
      <c r="S120" s="29"/>
      <c r="T120" s="29"/>
      <c r="U120" s="29"/>
      <c r="AD120" s="1"/>
      <c r="AE120" s="1"/>
      <c r="AF120" s="1"/>
      <c r="AG120" s="1"/>
      <c r="AH120" s="1"/>
    </row>
    <row r="121" spans="2:34">
      <c r="B121" s="20"/>
      <c r="C121" s="21"/>
      <c r="D121" s="22" t="str">
        <f t="shared" si="6"/>
        <v/>
      </c>
      <c r="E121" s="21"/>
      <c r="F121" s="24" t="str">
        <f t="shared" si="7"/>
        <v/>
      </c>
      <c r="G121" s="25" t="str">
        <f>IF(C121="","",IF(D121='Gear Train'!$R$3,"-",VLOOKUP(C121,$Q$15:$S$514,3,FALSE)))</f>
        <v/>
      </c>
      <c r="H121" s="25" t="str">
        <f>IF(C121="","",IF(OR(D121='Gear Train'!$R$7,D121='Gear Train'!$R$3,D121='Gear Train'!$R$8),"-",VLOOKUP(C121,$Q$15:$T$514,4,FALSE)))</f>
        <v/>
      </c>
      <c r="I121" s="26" t="str">
        <f>IF(C121="","",IF(OR(D121='Gear Train'!$R$6,D121='Gear Train'!$R$7,D121='Gear Train'!$R$8,F121='Gear Train'!$R$7),VLOOKUP(E121,$C$15:$M$514,7,FALSE),IF(D121='Gear Train'!$R$3,VLOOKUP(C121,$Q$15:$U$514,5,FALSE),VLOOKUP(E121,$C$15:$M$514,7,FALSE)*M121)))</f>
        <v/>
      </c>
      <c r="J121" s="26" t="str">
        <f>IF(C121="","",IF(OR(D121='Gear Train'!$R$6,D121='Gear Train'!$R$7,D121='Gear Train'!$R$8,F121='Gear Train'!$R$7),VLOOKUP(E121,$C$15:$M$514,8,FALSE),IF(D121='Gear Train'!$R$3,E121/I121,VLOOKUP(E121,$C$15:$M$514,8,FALSE)/M121)))</f>
        <v/>
      </c>
      <c r="K121" s="27" t="str">
        <f>IF(C121="","",IF(E121=$C$10,$C$11,IF(OR(D121='Gear Train'!$R$4,D121='Gear Train'!$R$5),IF(OR(F121='Gear Train'!$R$4,F121='Gear Train'!$R$5,F121='Gear Train'!$R$6),IF(VLOOKUP(E121,$C$15:$M$514,9,FALSE)='Gear Train'!$C$3,'Gear Train'!$C$4,'Gear Train'!$C$3),VLOOKUP(E121,$C$15:$M$514,9,FALSE)),VLOOKUP(E121,$C$15:$M$514,9,FALSE))))</f>
        <v/>
      </c>
      <c r="L121" s="26" t="str">
        <f>IF(C121="","",IF(G121="-","-",IF(K121='Gear Train'!$C$3,MOD(G121+J121*360,360),MOD(G121-J121*360,360))))</f>
        <v/>
      </c>
      <c r="M121" s="26" t="str">
        <f>IF(C121="","",IF(OR(D121='Gear Train'!$R$6,D121='Gear Train'!$R$7,D121='Gear Train'!$R$8,F121='Gear Train'!$R$7),VLOOKUP(E121,$C$15:$M$514,10,FALSE),IF(D121='Gear Train'!$R$3,"-",IF(F121='Gear Train'!$R$3,1,H121/VLOOKUP(E121,$Q$15:$T$514,4,FALSE)))))</f>
        <v/>
      </c>
      <c r="N121" s="26" t="str">
        <f t="shared" si="8"/>
        <v/>
      </c>
      <c r="O121" s="28" t="str">
        <f t="shared" si="10"/>
        <v/>
      </c>
      <c r="Q121" s="21"/>
      <c r="R121" s="21"/>
      <c r="S121" s="29"/>
      <c r="T121" s="29"/>
      <c r="U121" s="29"/>
      <c r="AD121" s="1"/>
      <c r="AE121" s="1"/>
      <c r="AF121" s="1"/>
      <c r="AG121" s="1"/>
      <c r="AH121" s="1"/>
    </row>
    <row r="122" spans="2:34">
      <c r="B122" s="20"/>
      <c r="C122" s="21"/>
      <c r="D122" s="22" t="str">
        <f t="shared" si="6"/>
        <v/>
      </c>
      <c r="E122" s="21"/>
      <c r="F122" s="24" t="str">
        <f t="shared" si="7"/>
        <v/>
      </c>
      <c r="G122" s="25" t="str">
        <f>IF(C122="","",IF(D122='Gear Train'!$R$3,"-",VLOOKUP(C122,$Q$15:$S$514,3,FALSE)))</f>
        <v/>
      </c>
      <c r="H122" s="25" t="str">
        <f>IF(C122="","",IF(OR(D122='Gear Train'!$R$7,D122='Gear Train'!$R$3,D122='Gear Train'!$R$8),"-",VLOOKUP(C122,$Q$15:$T$514,4,FALSE)))</f>
        <v/>
      </c>
      <c r="I122" s="26" t="str">
        <f>IF(C122="","",IF(OR(D122='Gear Train'!$R$6,D122='Gear Train'!$R$7,D122='Gear Train'!$R$8,F122='Gear Train'!$R$7),VLOOKUP(E122,$C$15:$M$514,7,FALSE),IF(D122='Gear Train'!$R$3,VLOOKUP(C122,$Q$15:$U$514,5,FALSE),VLOOKUP(E122,$C$15:$M$514,7,FALSE)*M122)))</f>
        <v/>
      </c>
      <c r="J122" s="26" t="str">
        <f>IF(C122="","",IF(OR(D122='Gear Train'!$R$6,D122='Gear Train'!$R$7,D122='Gear Train'!$R$8,F122='Gear Train'!$R$7),VLOOKUP(E122,$C$15:$M$514,8,FALSE),IF(D122='Gear Train'!$R$3,E122/I122,VLOOKUP(E122,$C$15:$M$514,8,FALSE)/M122)))</f>
        <v/>
      </c>
      <c r="K122" s="27" t="str">
        <f>IF(C122="","",IF(E122=$C$10,$C$11,IF(OR(D122='Gear Train'!$R$4,D122='Gear Train'!$R$5),IF(OR(F122='Gear Train'!$R$4,F122='Gear Train'!$R$5,F122='Gear Train'!$R$6),IF(VLOOKUP(E122,$C$15:$M$514,9,FALSE)='Gear Train'!$C$3,'Gear Train'!$C$4,'Gear Train'!$C$3),VLOOKUP(E122,$C$15:$M$514,9,FALSE)),VLOOKUP(E122,$C$15:$M$514,9,FALSE))))</f>
        <v/>
      </c>
      <c r="L122" s="26" t="str">
        <f>IF(C122="","",IF(G122="-","-",IF(K122='Gear Train'!$C$3,MOD(G122+J122*360,360),MOD(G122-J122*360,360))))</f>
        <v/>
      </c>
      <c r="M122" s="26" t="str">
        <f>IF(C122="","",IF(OR(D122='Gear Train'!$R$6,D122='Gear Train'!$R$7,D122='Gear Train'!$R$8,F122='Gear Train'!$R$7),VLOOKUP(E122,$C$15:$M$514,10,FALSE),IF(D122='Gear Train'!$R$3,"-",IF(F122='Gear Train'!$R$3,1,H122/VLOOKUP(E122,$Q$15:$T$514,4,FALSE)))))</f>
        <v/>
      </c>
      <c r="N122" s="26" t="str">
        <f t="shared" si="8"/>
        <v/>
      </c>
      <c r="O122" s="28" t="str">
        <f t="shared" si="10"/>
        <v/>
      </c>
      <c r="Q122" s="21"/>
      <c r="R122" s="21"/>
      <c r="S122" s="29"/>
      <c r="T122" s="29"/>
      <c r="U122" s="29"/>
      <c r="AD122" s="1"/>
      <c r="AE122" s="1"/>
      <c r="AF122" s="1"/>
      <c r="AG122" s="1"/>
      <c r="AH122" s="1"/>
    </row>
    <row r="123" spans="2:34">
      <c r="B123" s="20"/>
      <c r="C123" s="21"/>
      <c r="D123" s="22" t="str">
        <f t="shared" si="6"/>
        <v/>
      </c>
      <c r="E123" s="21"/>
      <c r="F123" s="24" t="str">
        <f t="shared" si="7"/>
        <v/>
      </c>
      <c r="G123" s="25" t="str">
        <f>IF(C123="","",IF(D123='Gear Train'!$R$3,"-",VLOOKUP(C123,$Q$15:$S$514,3,FALSE)))</f>
        <v/>
      </c>
      <c r="H123" s="25" t="str">
        <f>IF(C123="","",IF(OR(D123='Gear Train'!$R$7,D123='Gear Train'!$R$3,D123='Gear Train'!$R$8),"-",VLOOKUP(C123,$Q$15:$T$514,4,FALSE)))</f>
        <v/>
      </c>
      <c r="I123" s="26" t="str">
        <f>IF(C123="","",IF(OR(D123='Gear Train'!$R$6,D123='Gear Train'!$R$7,D123='Gear Train'!$R$8,F123='Gear Train'!$R$7),VLOOKUP(E123,$C$15:$M$514,7,FALSE),IF(D123='Gear Train'!$R$3,VLOOKUP(C123,$Q$15:$U$514,5,FALSE),VLOOKUP(E123,$C$15:$M$514,7,FALSE)*M123)))</f>
        <v/>
      </c>
      <c r="J123" s="26" t="str">
        <f>IF(C123="","",IF(OR(D123='Gear Train'!$R$6,D123='Gear Train'!$R$7,D123='Gear Train'!$R$8,F123='Gear Train'!$R$7),VLOOKUP(E123,$C$15:$M$514,8,FALSE),IF(D123='Gear Train'!$R$3,E123/I123,VLOOKUP(E123,$C$15:$M$514,8,FALSE)/M123)))</f>
        <v/>
      </c>
      <c r="K123" s="27" t="str">
        <f>IF(C123="","",IF(E123=$C$10,$C$11,IF(OR(D123='Gear Train'!$R$4,D123='Gear Train'!$R$5),IF(OR(F123='Gear Train'!$R$4,F123='Gear Train'!$R$5,F123='Gear Train'!$R$6),IF(VLOOKUP(E123,$C$15:$M$514,9,FALSE)='Gear Train'!$C$3,'Gear Train'!$C$4,'Gear Train'!$C$3),VLOOKUP(E123,$C$15:$M$514,9,FALSE)),VLOOKUP(E123,$C$15:$M$514,9,FALSE))))</f>
        <v/>
      </c>
      <c r="L123" s="26" t="str">
        <f>IF(C123="","",IF(G123="-","-",IF(K123='Gear Train'!$C$3,MOD(G123+J123*360,360),MOD(G123-J123*360,360))))</f>
        <v/>
      </c>
      <c r="M123" s="26" t="str">
        <f>IF(C123="","",IF(OR(D123='Gear Train'!$R$6,D123='Gear Train'!$R$7,D123='Gear Train'!$R$8,F123='Gear Train'!$R$7),VLOOKUP(E123,$C$15:$M$514,10,FALSE),IF(D123='Gear Train'!$R$3,"-",IF(F123='Gear Train'!$R$3,1,H123/VLOOKUP(E123,$Q$15:$T$514,4,FALSE)))))</f>
        <v/>
      </c>
      <c r="N123" s="26" t="str">
        <f t="shared" si="8"/>
        <v/>
      </c>
      <c r="O123" s="28" t="str">
        <f t="shared" si="10"/>
        <v/>
      </c>
      <c r="Q123" s="21"/>
      <c r="R123" s="21"/>
      <c r="S123" s="29"/>
      <c r="T123" s="29"/>
      <c r="U123" s="29"/>
      <c r="AD123" s="1"/>
      <c r="AE123" s="1"/>
      <c r="AF123" s="1"/>
      <c r="AG123" s="1"/>
      <c r="AH123" s="1"/>
    </row>
    <row r="124" spans="2:34">
      <c r="B124" s="20"/>
      <c r="C124" s="21"/>
      <c r="D124" s="22" t="str">
        <f t="shared" si="6"/>
        <v/>
      </c>
      <c r="E124" s="21"/>
      <c r="F124" s="24" t="str">
        <f t="shared" si="7"/>
        <v/>
      </c>
      <c r="G124" s="25" t="str">
        <f>IF(C124="","",IF(D124='Gear Train'!$R$3,"-",VLOOKUP(C124,$Q$15:$S$514,3,FALSE)))</f>
        <v/>
      </c>
      <c r="H124" s="25" t="str">
        <f>IF(C124="","",IF(OR(D124='Gear Train'!$R$7,D124='Gear Train'!$R$3,D124='Gear Train'!$R$8),"-",VLOOKUP(C124,$Q$15:$T$514,4,FALSE)))</f>
        <v/>
      </c>
      <c r="I124" s="26" t="str">
        <f>IF(C124="","",IF(OR(D124='Gear Train'!$R$6,D124='Gear Train'!$R$7,D124='Gear Train'!$R$8,F124='Gear Train'!$R$7),VLOOKUP(E124,$C$15:$M$514,7,FALSE),IF(D124='Gear Train'!$R$3,VLOOKUP(C124,$Q$15:$U$514,5,FALSE),VLOOKUP(E124,$C$15:$M$514,7,FALSE)*M124)))</f>
        <v/>
      </c>
      <c r="J124" s="26" t="str">
        <f>IF(C124="","",IF(OR(D124='Gear Train'!$R$6,D124='Gear Train'!$R$7,D124='Gear Train'!$R$8,F124='Gear Train'!$R$7),VLOOKUP(E124,$C$15:$M$514,8,FALSE),IF(D124='Gear Train'!$R$3,E124/I124,VLOOKUP(E124,$C$15:$M$514,8,FALSE)/M124)))</f>
        <v/>
      </c>
      <c r="K124" s="27" t="str">
        <f>IF(C124="","",IF(E124=$C$10,$C$11,IF(OR(D124='Gear Train'!$R$4,D124='Gear Train'!$R$5),IF(OR(F124='Gear Train'!$R$4,F124='Gear Train'!$R$5,F124='Gear Train'!$R$6),IF(VLOOKUP(E124,$C$15:$M$514,9,FALSE)='Gear Train'!$C$3,'Gear Train'!$C$4,'Gear Train'!$C$3),VLOOKUP(E124,$C$15:$M$514,9,FALSE)),VLOOKUP(E124,$C$15:$M$514,9,FALSE))))</f>
        <v/>
      </c>
      <c r="L124" s="26" t="str">
        <f>IF(C124="","",IF(G124="-","-",IF(K124='Gear Train'!$C$3,MOD(G124+J124*360,360),MOD(G124-J124*360,360))))</f>
        <v/>
      </c>
      <c r="M124" s="26" t="str">
        <f>IF(C124="","",IF(OR(D124='Gear Train'!$R$6,D124='Gear Train'!$R$7,D124='Gear Train'!$R$8,F124='Gear Train'!$R$7),VLOOKUP(E124,$C$15:$M$514,10,FALSE),IF(D124='Gear Train'!$R$3,"-",IF(F124='Gear Train'!$R$3,1,H124/VLOOKUP(E124,$Q$15:$T$514,4,FALSE)))))</f>
        <v/>
      </c>
      <c r="N124" s="26" t="str">
        <f t="shared" si="8"/>
        <v/>
      </c>
      <c r="O124" s="28" t="str">
        <f t="shared" si="10"/>
        <v/>
      </c>
      <c r="Q124" s="21"/>
      <c r="R124" s="21"/>
      <c r="S124" s="29"/>
      <c r="T124" s="29"/>
      <c r="U124" s="29"/>
      <c r="AD124" s="1"/>
      <c r="AE124" s="1"/>
      <c r="AF124" s="1"/>
      <c r="AG124" s="1"/>
      <c r="AH124" s="1"/>
    </row>
    <row r="125" spans="2:34">
      <c r="B125" s="20"/>
      <c r="C125" s="21"/>
      <c r="D125" s="22" t="str">
        <f t="shared" si="6"/>
        <v/>
      </c>
      <c r="E125" s="21"/>
      <c r="F125" s="24" t="str">
        <f t="shared" si="7"/>
        <v/>
      </c>
      <c r="G125" s="25" t="str">
        <f>IF(C125="","",IF(D125='Gear Train'!$R$3,"-",VLOOKUP(C125,$Q$15:$S$514,3,FALSE)))</f>
        <v/>
      </c>
      <c r="H125" s="25" t="str">
        <f>IF(C125="","",IF(OR(D125='Gear Train'!$R$7,D125='Gear Train'!$R$3,D125='Gear Train'!$R$8),"-",VLOOKUP(C125,$Q$15:$T$514,4,FALSE)))</f>
        <v/>
      </c>
      <c r="I125" s="26" t="str">
        <f>IF(C125="","",IF(OR(D125='Gear Train'!$R$6,D125='Gear Train'!$R$7,D125='Gear Train'!$R$8,F125='Gear Train'!$R$7),VLOOKUP(E125,$C$15:$M$514,7,FALSE),IF(D125='Gear Train'!$R$3,VLOOKUP(C125,$Q$15:$U$514,5,FALSE),VLOOKUP(E125,$C$15:$M$514,7,FALSE)*M125)))</f>
        <v/>
      </c>
      <c r="J125" s="26" t="str">
        <f>IF(C125="","",IF(OR(D125='Gear Train'!$R$6,D125='Gear Train'!$R$7,D125='Gear Train'!$R$8,F125='Gear Train'!$R$7),VLOOKUP(E125,$C$15:$M$514,8,FALSE),IF(D125='Gear Train'!$R$3,E125/I125,VLOOKUP(E125,$C$15:$M$514,8,FALSE)/M125)))</f>
        <v/>
      </c>
      <c r="K125" s="27" t="str">
        <f>IF(C125="","",IF(E125=$C$10,$C$11,IF(OR(D125='Gear Train'!$R$4,D125='Gear Train'!$R$5),IF(OR(F125='Gear Train'!$R$4,F125='Gear Train'!$R$5,F125='Gear Train'!$R$6),IF(VLOOKUP(E125,$C$15:$M$514,9,FALSE)='Gear Train'!$C$3,'Gear Train'!$C$4,'Gear Train'!$C$3),VLOOKUP(E125,$C$15:$M$514,9,FALSE)),VLOOKUP(E125,$C$15:$M$514,9,FALSE))))</f>
        <v/>
      </c>
      <c r="L125" s="26" t="str">
        <f>IF(C125="","",IF(G125="-","-",IF(K125='Gear Train'!$C$3,MOD(G125+J125*360,360),MOD(G125-J125*360,360))))</f>
        <v/>
      </c>
      <c r="M125" s="26" t="str">
        <f>IF(C125="","",IF(OR(D125='Gear Train'!$R$6,D125='Gear Train'!$R$7,D125='Gear Train'!$R$8,F125='Gear Train'!$R$7),VLOOKUP(E125,$C$15:$M$514,10,FALSE),IF(D125='Gear Train'!$R$3,"-",IF(F125='Gear Train'!$R$3,1,H125/VLOOKUP(E125,$Q$15:$T$514,4,FALSE)))))</f>
        <v/>
      </c>
      <c r="N125" s="26" t="str">
        <f t="shared" si="8"/>
        <v/>
      </c>
      <c r="O125" s="28" t="str">
        <f t="shared" si="10"/>
        <v/>
      </c>
      <c r="Q125" s="21"/>
      <c r="R125" s="21"/>
      <c r="S125" s="29"/>
      <c r="T125" s="29"/>
      <c r="U125" s="29"/>
      <c r="AD125" s="1"/>
      <c r="AE125" s="1"/>
      <c r="AF125" s="1"/>
      <c r="AG125" s="1"/>
      <c r="AH125" s="1"/>
    </row>
    <row r="126" spans="2:34">
      <c r="B126" s="20"/>
      <c r="C126" s="21"/>
      <c r="D126" s="22" t="str">
        <f t="shared" si="6"/>
        <v/>
      </c>
      <c r="E126" s="21"/>
      <c r="F126" s="24" t="str">
        <f t="shared" si="7"/>
        <v/>
      </c>
      <c r="G126" s="25" t="str">
        <f>IF(C126="","",IF(D126='Gear Train'!$R$3,"-",VLOOKUP(C126,$Q$15:$S$514,3,FALSE)))</f>
        <v/>
      </c>
      <c r="H126" s="25" t="str">
        <f>IF(C126="","",IF(OR(D126='Gear Train'!$R$7,D126='Gear Train'!$R$3,D126='Gear Train'!$R$8),"-",VLOOKUP(C126,$Q$15:$T$514,4,FALSE)))</f>
        <v/>
      </c>
      <c r="I126" s="26" t="str">
        <f>IF(C126="","",IF(OR(D126='Gear Train'!$R$6,D126='Gear Train'!$R$7,D126='Gear Train'!$R$8,F126='Gear Train'!$R$7),VLOOKUP(E126,$C$15:$M$514,7,FALSE),IF(D126='Gear Train'!$R$3,VLOOKUP(C126,$Q$15:$U$514,5,FALSE),VLOOKUP(E126,$C$15:$M$514,7,FALSE)*M126)))</f>
        <v/>
      </c>
      <c r="J126" s="26" t="str">
        <f>IF(C126="","",IF(OR(D126='Gear Train'!$R$6,D126='Gear Train'!$R$7,D126='Gear Train'!$R$8,F126='Gear Train'!$R$7),VLOOKUP(E126,$C$15:$M$514,8,FALSE),IF(D126='Gear Train'!$R$3,E126/I126,VLOOKUP(E126,$C$15:$M$514,8,FALSE)/M126)))</f>
        <v/>
      </c>
      <c r="K126" s="27" t="str">
        <f>IF(C126="","",IF(E126=$C$10,$C$11,IF(OR(D126='Gear Train'!$R$4,D126='Gear Train'!$R$5),IF(OR(F126='Gear Train'!$R$4,F126='Gear Train'!$R$5,F126='Gear Train'!$R$6),IF(VLOOKUP(E126,$C$15:$M$514,9,FALSE)='Gear Train'!$C$3,'Gear Train'!$C$4,'Gear Train'!$C$3),VLOOKUP(E126,$C$15:$M$514,9,FALSE)),VLOOKUP(E126,$C$15:$M$514,9,FALSE))))</f>
        <v/>
      </c>
      <c r="L126" s="26" t="str">
        <f>IF(C126="","",IF(G126="-","-",IF(K126='Gear Train'!$C$3,MOD(G126+J126*360,360),MOD(G126-J126*360,360))))</f>
        <v/>
      </c>
      <c r="M126" s="26" t="str">
        <f>IF(C126="","",IF(OR(D126='Gear Train'!$R$6,D126='Gear Train'!$R$7,D126='Gear Train'!$R$8,F126='Gear Train'!$R$7),VLOOKUP(E126,$C$15:$M$514,10,FALSE),IF(D126='Gear Train'!$R$3,"-",IF(F126='Gear Train'!$R$3,1,H126/VLOOKUP(E126,$Q$15:$T$514,4,FALSE)))))</f>
        <v/>
      </c>
      <c r="N126" s="26" t="str">
        <f t="shared" si="8"/>
        <v/>
      </c>
      <c r="O126" s="28" t="str">
        <f t="shared" si="10"/>
        <v/>
      </c>
      <c r="Q126" s="21"/>
      <c r="R126" s="21"/>
      <c r="S126" s="29"/>
      <c r="T126" s="29"/>
      <c r="U126" s="29"/>
      <c r="AD126" s="1"/>
      <c r="AE126" s="1"/>
      <c r="AF126" s="1"/>
      <c r="AG126" s="1"/>
      <c r="AH126" s="1"/>
    </row>
    <row r="127" spans="2:34">
      <c r="B127" s="20"/>
      <c r="C127" s="21"/>
      <c r="D127" s="22" t="str">
        <f t="shared" si="6"/>
        <v/>
      </c>
      <c r="E127" s="21"/>
      <c r="F127" s="24" t="str">
        <f t="shared" si="7"/>
        <v/>
      </c>
      <c r="G127" s="25" t="str">
        <f>IF(C127="","",IF(D127='Gear Train'!$R$3,"-",VLOOKUP(C127,$Q$15:$S$514,3,FALSE)))</f>
        <v/>
      </c>
      <c r="H127" s="25" t="str">
        <f>IF(C127="","",IF(OR(D127='Gear Train'!$R$7,D127='Gear Train'!$R$3,D127='Gear Train'!$R$8),"-",VLOOKUP(C127,$Q$15:$T$514,4,FALSE)))</f>
        <v/>
      </c>
      <c r="I127" s="26" t="str">
        <f>IF(C127="","",IF(OR(D127='Gear Train'!$R$6,D127='Gear Train'!$R$7,D127='Gear Train'!$R$8,F127='Gear Train'!$R$7),VLOOKUP(E127,$C$15:$M$514,7,FALSE),IF(D127='Gear Train'!$R$3,VLOOKUP(C127,$Q$15:$U$514,5,FALSE),VLOOKUP(E127,$C$15:$M$514,7,FALSE)*M127)))</f>
        <v/>
      </c>
      <c r="J127" s="26" t="str">
        <f>IF(C127="","",IF(OR(D127='Gear Train'!$R$6,D127='Gear Train'!$R$7,D127='Gear Train'!$R$8,F127='Gear Train'!$R$7),VLOOKUP(E127,$C$15:$M$514,8,FALSE),IF(D127='Gear Train'!$R$3,E127/I127,VLOOKUP(E127,$C$15:$M$514,8,FALSE)/M127)))</f>
        <v/>
      </c>
      <c r="K127" s="27" t="str">
        <f>IF(C127="","",IF(E127=$C$10,$C$11,IF(OR(D127='Gear Train'!$R$4,D127='Gear Train'!$R$5),IF(OR(F127='Gear Train'!$R$4,F127='Gear Train'!$R$5,F127='Gear Train'!$R$6),IF(VLOOKUP(E127,$C$15:$M$514,9,FALSE)='Gear Train'!$C$3,'Gear Train'!$C$4,'Gear Train'!$C$3),VLOOKUP(E127,$C$15:$M$514,9,FALSE)),VLOOKUP(E127,$C$15:$M$514,9,FALSE))))</f>
        <v/>
      </c>
      <c r="L127" s="26" t="str">
        <f>IF(C127="","",IF(G127="-","-",IF(K127='Gear Train'!$C$3,MOD(G127+J127*360,360),MOD(G127-J127*360,360))))</f>
        <v/>
      </c>
      <c r="M127" s="26" t="str">
        <f>IF(C127="","",IF(OR(D127='Gear Train'!$R$6,D127='Gear Train'!$R$7,D127='Gear Train'!$R$8,F127='Gear Train'!$R$7),VLOOKUP(E127,$C$15:$M$514,10,FALSE),IF(D127='Gear Train'!$R$3,"-",IF(F127='Gear Train'!$R$3,1,H127/VLOOKUP(E127,$Q$15:$T$514,4,FALSE)))))</f>
        <v/>
      </c>
      <c r="N127" s="26" t="str">
        <f t="shared" si="8"/>
        <v/>
      </c>
      <c r="O127" s="28" t="str">
        <f t="shared" si="10"/>
        <v/>
      </c>
      <c r="Q127" s="21"/>
      <c r="R127" s="21"/>
      <c r="S127" s="29"/>
      <c r="T127" s="29"/>
      <c r="U127" s="29"/>
      <c r="AD127" s="1"/>
      <c r="AE127" s="1"/>
      <c r="AF127" s="1"/>
      <c r="AG127" s="1"/>
      <c r="AH127" s="1"/>
    </row>
    <row r="128" spans="2:34">
      <c r="B128" s="20"/>
      <c r="C128" s="21"/>
      <c r="D128" s="22" t="str">
        <f t="shared" si="6"/>
        <v/>
      </c>
      <c r="E128" s="21"/>
      <c r="F128" s="24" t="str">
        <f t="shared" si="7"/>
        <v/>
      </c>
      <c r="G128" s="25" t="str">
        <f>IF(C128="","",IF(D128='Gear Train'!$R$3,"-",VLOOKUP(C128,$Q$15:$S$514,3,FALSE)))</f>
        <v/>
      </c>
      <c r="H128" s="25" t="str">
        <f>IF(C128="","",IF(OR(D128='Gear Train'!$R$7,D128='Gear Train'!$R$3,D128='Gear Train'!$R$8),"-",VLOOKUP(C128,$Q$15:$T$514,4,FALSE)))</f>
        <v/>
      </c>
      <c r="I128" s="26" t="str">
        <f>IF(C128="","",IF(OR(D128='Gear Train'!$R$6,D128='Gear Train'!$R$7,D128='Gear Train'!$R$8,F128='Gear Train'!$R$7),VLOOKUP(E128,$C$15:$M$514,7,FALSE),IF(D128='Gear Train'!$R$3,VLOOKUP(C128,$Q$15:$U$514,5,FALSE),VLOOKUP(E128,$C$15:$M$514,7,FALSE)*M128)))</f>
        <v/>
      </c>
      <c r="J128" s="26" t="str">
        <f>IF(C128="","",IF(OR(D128='Gear Train'!$R$6,D128='Gear Train'!$R$7,D128='Gear Train'!$R$8,F128='Gear Train'!$R$7),VLOOKUP(E128,$C$15:$M$514,8,FALSE),IF(D128='Gear Train'!$R$3,E128/I128,VLOOKUP(E128,$C$15:$M$514,8,FALSE)/M128)))</f>
        <v/>
      </c>
      <c r="K128" s="27" t="str">
        <f>IF(C128="","",IF(E128=$C$10,$C$11,IF(OR(D128='Gear Train'!$R$4,D128='Gear Train'!$R$5),IF(OR(F128='Gear Train'!$R$4,F128='Gear Train'!$R$5,F128='Gear Train'!$R$6),IF(VLOOKUP(E128,$C$15:$M$514,9,FALSE)='Gear Train'!$C$3,'Gear Train'!$C$4,'Gear Train'!$C$3),VLOOKUP(E128,$C$15:$M$514,9,FALSE)),VLOOKUP(E128,$C$15:$M$514,9,FALSE))))</f>
        <v/>
      </c>
      <c r="L128" s="26" t="str">
        <f>IF(C128="","",IF(G128="-","-",IF(K128='Gear Train'!$C$3,MOD(G128+J128*360,360),MOD(G128-J128*360,360))))</f>
        <v/>
      </c>
      <c r="M128" s="26" t="str">
        <f>IF(C128="","",IF(OR(D128='Gear Train'!$R$6,D128='Gear Train'!$R$7,D128='Gear Train'!$R$8,F128='Gear Train'!$R$7),VLOOKUP(E128,$C$15:$M$514,10,FALSE),IF(D128='Gear Train'!$R$3,"-",IF(F128='Gear Train'!$R$3,1,H128/VLOOKUP(E128,$Q$15:$T$514,4,FALSE)))))</f>
        <v/>
      </c>
      <c r="N128" s="26" t="str">
        <f t="shared" si="8"/>
        <v/>
      </c>
      <c r="O128" s="28" t="str">
        <f t="shared" si="10"/>
        <v/>
      </c>
      <c r="Q128" s="21"/>
      <c r="R128" s="21"/>
      <c r="S128" s="29"/>
      <c r="T128" s="29"/>
      <c r="U128" s="29"/>
      <c r="AD128" s="1"/>
      <c r="AE128" s="1"/>
      <c r="AF128" s="1"/>
      <c r="AG128" s="1"/>
      <c r="AH128" s="1"/>
    </row>
    <row r="129" spans="2:34">
      <c r="B129" s="20"/>
      <c r="C129" s="21"/>
      <c r="D129" s="22" t="str">
        <f t="shared" si="6"/>
        <v/>
      </c>
      <c r="E129" s="21"/>
      <c r="F129" s="24" t="str">
        <f t="shared" si="7"/>
        <v/>
      </c>
      <c r="G129" s="25" t="str">
        <f>IF(C129="","",IF(D129='Gear Train'!$R$3,"-",VLOOKUP(C129,$Q$15:$S$514,3,FALSE)))</f>
        <v/>
      </c>
      <c r="H129" s="25" t="str">
        <f>IF(C129="","",IF(OR(D129='Gear Train'!$R$7,D129='Gear Train'!$R$3,D129='Gear Train'!$R$8),"-",VLOOKUP(C129,$Q$15:$T$514,4,FALSE)))</f>
        <v/>
      </c>
      <c r="I129" s="26" t="str">
        <f>IF(C129="","",IF(OR(D129='Gear Train'!$R$6,D129='Gear Train'!$R$7,D129='Gear Train'!$R$8,F129='Gear Train'!$R$7),VLOOKUP(E129,$C$15:$M$514,7,FALSE),IF(D129='Gear Train'!$R$3,VLOOKUP(C129,$Q$15:$U$514,5,FALSE),VLOOKUP(E129,$C$15:$M$514,7,FALSE)*M129)))</f>
        <v/>
      </c>
      <c r="J129" s="26" t="str">
        <f>IF(C129="","",IF(OR(D129='Gear Train'!$R$6,D129='Gear Train'!$R$7,D129='Gear Train'!$R$8,F129='Gear Train'!$R$7),VLOOKUP(E129,$C$15:$M$514,8,FALSE),IF(D129='Gear Train'!$R$3,E129/I129,VLOOKUP(E129,$C$15:$M$514,8,FALSE)/M129)))</f>
        <v/>
      </c>
      <c r="K129" s="27" t="str">
        <f>IF(C129="","",IF(E129=$C$10,$C$11,IF(OR(D129='Gear Train'!$R$4,D129='Gear Train'!$R$5),IF(OR(F129='Gear Train'!$R$4,F129='Gear Train'!$R$5,F129='Gear Train'!$R$6),IF(VLOOKUP(E129,$C$15:$M$514,9,FALSE)='Gear Train'!$C$3,'Gear Train'!$C$4,'Gear Train'!$C$3),VLOOKUP(E129,$C$15:$M$514,9,FALSE)),VLOOKUP(E129,$C$15:$M$514,9,FALSE))))</f>
        <v/>
      </c>
      <c r="L129" s="26" t="str">
        <f>IF(C129="","",IF(G129="-","-",IF(K129='Gear Train'!$C$3,MOD(G129+J129*360,360),MOD(G129-J129*360,360))))</f>
        <v/>
      </c>
      <c r="M129" s="26" t="str">
        <f>IF(C129="","",IF(OR(D129='Gear Train'!$R$6,D129='Gear Train'!$R$7,D129='Gear Train'!$R$8,F129='Gear Train'!$R$7),VLOOKUP(E129,$C$15:$M$514,10,FALSE),IF(D129='Gear Train'!$R$3,"-",IF(F129='Gear Train'!$R$3,1,H129/VLOOKUP(E129,$Q$15:$T$514,4,FALSE)))))</f>
        <v/>
      </c>
      <c r="N129" s="26" t="str">
        <f t="shared" si="8"/>
        <v/>
      </c>
      <c r="O129" s="28" t="str">
        <f t="shared" si="10"/>
        <v/>
      </c>
      <c r="Q129" s="21"/>
      <c r="R129" s="21"/>
      <c r="S129" s="29"/>
      <c r="T129" s="29"/>
      <c r="U129" s="29"/>
      <c r="AD129" s="1"/>
      <c r="AE129" s="1"/>
      <c r="AF129" s="1"/>
      <c r="AG129" s="1"/>
      <c r="AH129" s="1"/>
    </row>
    <row r="130" spans="2:34">
      <c r="B130" s="20"/>
      <c r="C130" s="21"/>
      <c r="D130" s="22" t="str">
        <f t="shared" si="6"/>
        <v/>
      </c>
      <c r="E130" s="21"/>
      <c r="F130" s="24" t="str">
        <f t="shared" si="7"/>
        <v/>
      </c>
      <c r="G130" s="25" t="str">
        <f>IF(C130="","",IF(D130='Gear Train'!$R$3,"-",VLOOKUP(C130,$Q$15:$S$514,3,FALSE)))</f>
        <v/>
      </c>
      <c r="H130" s="25" t="str">
        <f>IF(C130="","",IF(OR(D130='Gear Train'!$R$7,D130='Gear Train'!$R$3,D130='Gear Train'!$R$8),"-",VLOOKUP(C130,$Q$15:$T$514,4,FALSE)))</f>
        <v/>
      </c>
      <c r="I130" s="26" t="str">
        <f>IF(C130="","",IF(OR(D130='Gear Train'!$R$6,D130='Gear Train'!$R$7,D130='Gear Train'!$R$8,F130='Gear Train'!$R$7),VLOOKUP(E130,$C$15:$M$514,7,FALSE),IF(D130='Gear Train'!$R$3,VLOOKUP(C130,$Q$15:$U$514,5,FALSE),VLOOKUP(E130,$C$15:$M$514,7,FALSE)*M130)))</f>
        <v/>
      </c>
      <c r="J130" s="26" t="str">
        <f>IF(C130="","",IF(OR(D130='Gear Train'!$R$6,D130='Gear Train'!$R$7,D130='Gear Train'!$R$8,F130='Gear Train'!$R$7),VLOOKUP(E130,$C$15:$M$514,8,FALSE),IF(D130='Gear Train'!$R$3,E130/I130,VLOOKUP(E130,$C$15:$M$514,8,FALSE)/M130)))</f>
        <v/>
      </c>
      <c r="K130" s="27" t="str">
        <f>IF(C130="","",IF(E130=$C$10,$C$11,IF(OR(D130='Gear Train'!$R$4,D130='Gear Train'!$R$5),IF(OR(F130='Gear Train'!$R$4,F130='Gear Train'!$R$5,F130='Gear Train'!$R$6),IF(VLOOKUP(E130,$C$15:$M$514,9,FALSE)='Gear Train'!$C$3,'Gear Train'!$C$4,'Gear Train'!$C$3),VLOOKUP(E130,$C$15:$M$514,9,FALSE)),VLOOKUP(E130,$C$15:$M$514,9,FALSE))))</f>
        <v/>
      </c>
      <c r="L130" s="26" t="str">
        <f>IF(C130="","",IF(G130="-","-",IF(K130='Gear Train'!$C$3,MOD(G130+J130*360,360),MOD(G130-J130*360,360))))</f>
        <v/>
      </c>
      <c r="M130" s="26" t="str">
        <f>IF(C130="","",IF(OR(D130='Gear Train'!$R$6,D130='Gear Train'!$R$7,D130='Gear Train'!$R$8,F130='Gear Train'!$R$7),VLOOKUP(E130,$C$15:$M$514,10,FALSE),IF(D130='Gear Train'!$R$3,"-",IF(F130='Gear Train'!$R$3,1,H130/VLOOKUP(E130,$Q$15:$T$514,4,FALSE)))))</f>
        <v/>
      </c>
      <c r="N130" s="26" t="str">
        <f t="shared" si="8"/>
        <v/>
      </c>
      <c r="O130" s="28" t="str">
        <f t="shared" si="10"/>
        <v/>
      </c>
      <c r="Q130" s="21"/>
      <c r="R130" s="21"/>
      <c r="S130" s="29"/>
      <c r="T130" s="29"/>
      <c r="U130" s="29"/>
      <c r="AD130" s="1"/>
      <c r="AE130" s="1"/>
      <c r="AF130" s="1"/>
      <c r="AG130" s="1"/>
      <c r="AH130" s="1"/>
    </row>
    <row r="131" spans="2:34">
      <c r="B131" s="20"/>
      <c r="C131" s="21"/>
      <c r="D131" s="22" t="str">
        <f t="shared" si="6"/>
        <v/>
      </c>
      <c r="E131" s="21"/>
      <c r="F131" s="24" t="str">
        <f t="shared" si="7"/>
        <v/>
      </c>
      <c r="G131" s="25" t="str">
        <f>IF(C131="","",IF(D131='Gear Train'!$R$3,"-",VLOOKUP(C131,$Q$15:$S$514,3,FALSE)))</f>
        <v/>
      </c>
      <c r="H131" s="25" t="str">
        <f>IF(C131="","",IF(OR(D131='Gear Train'!$R$7,D131='Gear Train'!$R$3,D131='Gear Train'!$R$8),"-",VLOOKUP(C131,$Q$15:$T$514,4,FALSE)))</f>
        <v/>
      </c>
      <c r="I131" s="26" t="str">
        <f>IF(C131="","",IF(OR(D131='Gear Train'!$R$6,D131='Gear Train'!$R$7,D131='Gear Train'!$R$8,F131='Gear Train'!$R$7),VLOOKUP(E131,$C$15:$M$514,7,FALSE),IF(D131='Gear Train'!$R$3,VLOOKUP(C131,$Q$15:$U$514,5,FALSE),VLOOKUP(E131,$C$15:$M$514,7,FALSE)*M131)))</f>
        <v/>
      </c>
      <c r="J131" s="26" t="str">
        <f>IF(C131="","",IF(OR(D131='Gear Train'!$R$6,D131='Gear Train'!$R$7,D131='Gear Train'!$R$8,F131='Gear Train'!$R$7),VLOOKUP(E131,$C$15:$M$514,8,FALSE),IF(D131='Gear Train'!$R$3,E131/I131,VLOOKUP(E131,$C$15:$M$514,8,FALSE)/M131)))</f>
        <v/>
      </c>
      <c r="K131" s="27" t="str">
        <f>IF(C131="","",IF(E131=$C$10,$C$11,IF(OR(D131='Gear Train'!$R$4,D131='Gear Train'!$R$5),IF(OR(F131='Gear Train'!$R$4,F131='Gear Train'!$R$5,F131='Gear Train'!$R$6),IF(VLOOKUP(E131,$C$15:$M$514,9,FALSE)='Gear Train'!$C$3,'Gear Train'!$C$4,'Gear Train'!$C$3),VLOOKUP(E131,$C$15:$M$514,9,FALSE)),VLOOKUP(E131,$C$15:$M$514,9,FALSE))))</f>
        <v/>
      </c>
      <c r="L131" s="26" t="str">
        <f>IF(C131="","",IF(G131="-","-",IF(K131='Gear Train'!$C$3,MOD(G131+J131*360,360),MOD(G131-J131*360,360))))</f>
        <v/>
      </c>
      <c r="M131" s="26" t="str">
        <f>IF(C131="","",IF(OR(D131='Gear Train'!$R$6,D131='Gear Train'!$R$7,D131='Gear Train'!$R$8,F131='Gear Train'!$R$7),VLOOKUP(E131,$C$15:$M$514,10,FALSE),IF(D131='Gear Train'!$R$3,"-",IF(F131='Gear Train'!$R$3,1,H131/VLOOKUP(E131,$Q$15:$T$514,4,FALSE)))))</f>
        <v/>
      </c>
      <c r="N131" s="26" t="str">
        <f t="shared" si="8"/>
        <v/>
      </c>
      <c r="O131" s="28" t="str">
        <f t="shared" si="10"/>
        <v/>
      </c>
      <c r="Q131" s="21"/>
      <c r="R131" s="21"/>
      <c r="S131" s="29"/>
      <c r="T131" s="29"/>
      <c r="U131" s="29"/>
      <c r="AD131" s="1"/>
      <c r="AE131" s="1"/>
      <c r="AF131" s="1"/>
      <c r="AG131" s="1"/>
      <c r="AH131" s="1"/>
    </row>
    <row r="132" spans="2:34">
      <c r="B132" s="20"/>
      <c r="C132" s="21"/>
      <c r="D132" s="22" t="str">
        <f t="shared" si="6"/>
        <v/>
      </c>
      <c r="E132" s="21"/>
      <c r="F132" s="24" t="str">
        <f t="shared" si="7"/>
        <v/>
      </c>
      <c r="G132" s="25" t="str">
        <f>IF(C132="","",IF(D132='Gear Train'!$R$3,"-",VLOOKUP(C132,$Q$15:$S$514,3,FALSE)))</f>
        <v/>
      </c>
      <c r="H132" s="25" t="str">
        <f>IF(C132="","",IF(OR(D132='Gear Train'!$R$7,D132='Gear Train'!$R$3,D132='Gear Train'!$R$8),"-",VLOOKUP(C132,$Q$15:$T$514,4,FALSE)))</f>
        <v/>
      </c>
      <c r="I132" s="26" t="str">
        <f>IF(C132="","",IF(OR(D132='Gear Train'!$R$6,D132='Gear Train'!$R$7,D132='Gear Train'!$R$8,F132='Gear Train'!$R$7),VLOOKUP(E132,$C$15:$M$514,7,FALSE),IF(D132='Gear Train'!$R$3,VLOOKUP(C132,$Q$15:$U$514,5,FALSE),VLOOKUP(E132,$C$15:$M$514,7,FALSE)*M132)))</f>
        <v/>
      </c>
      <c r="J132" s="26" t="str">
        <f>IF(C132="","",IF(OR(D132='Gear Train'!$R$6,D132='Gear Train'!$R$7,D132='Gear Train'!$R$8,F132='Gear Train'!$R$7),VLOOKUP(E132,$C$15:$M$514,8,FALSE),IF(D132='Gear Train'!$R$3,E132/I132,VLOOKUP(E132,$C$15:$M$514,8,FALSE)/M132)))</f>
        <v/>
      </c>
      <c r="K132" s="27" t="str">
        <f>IF(C132="","",IF(E132=$C$10,$C$11,IF(OR(D132='Gear Train'!$R$4,D132='Gear Train'!$R$5),IF(OR(F132='Gear Train'!$R$4,F132='Gear Train'!$R$5,F132='Gear Train'!$R$6),IF(VLOOKUP(E132,$C$15:$M$514,9,FALSE)='Gear Train'!$C$3,'Gear Train'!$C$4,'Gear Train'!$C$3),VLOOKUP(E132,$C$15:$M$514,9,FALSE)),VLOOKUP(E132,$C$15:$M$514,9,FALSE))))</f>
        <v/>
      </c>
      <c r="L132" s="26" t="str">
        <f>IF(C132="","",IF(G132="-","-",IF(K132='Gear Train'!$C$3,MOD(G132+J132*360,360),MOD(G132-J132*360,360))))</f>
        <v/>
      </c>
      <c r="M132" s="26" t="str">
        <f>IF(C132="","",IF(OR(D132='Gear Train'!$R$6,D132='Gear Train'!$R$7,D132='Gear Train'!$R$8,F132='Gear Train'!$R$7),VLOOKUP(E132,$C$15:$M$514,10,FALSE),IF(D132='Gear Train'!$R$3,"-",IF(F132='Gear Train'!$R$3,1,H132/VLOOKUP(E132,$Q$15:$T$514,4,FALSE)))))</f>
        <v/>
      </c>
      <c r="N132" s="26" t="str">
        <f t="shared" si="8"/>
        <v/>
      </c>
      <c r="O132" s="28" t="str">
        <f t="shared" si="10"/>
        <v/>
      </c>
      <c r="Q132" s="21"/>
      <c r="R132" s="21"/>
      <c r="S132" s="29"/>
      <c r="T132" s="29"/>
      <c r="U132" s="29"/>
      <c r="AD132" s="1"/>
      <c r="AE132" s="1"/>
      <c r="AF132" s="1"/>
      <c r="AG132" s="1"/>
      <c r="AH132" s="1"/>
    </row>
    <row r="133" spans="2:34">
      <c r="B133" s="20"/>
      <c r="C133" s="21"/>
      <c r="D133" s="22" t="str">
        <f t="shared" si="6"/>
        <v/>
      </c>
      <c r="E133" s="21"/>
      <c r="F133" s="24" t="str">
        <f t="shared" si="7"/>
        <v/>
      </c>
      <c r="G133" s="25" t="str">
        <f>IF(C133="","",IF(D133='Gear Train'!$R$3,"-",VLOOKUP(C133,$Q$15:$S$514,3,FALSE)))</f>
        <v/>
      </c>
      <c r="H133" s="25" t="str">
        <f>IF(C133="","",IF(OR(D133='Gear Train'!$R$7,D133='Gear Train'!$R$3,D133='Gear Train'!$R$8),"-",VLOOKUP(C133,$Q$15:$T$514,4,FALSE)))</f>
        <v/>
      </c>
      <c r="I133" s="26" t="str">
        <f>IF(C133="","",IF(OR(D133='Gear Train'!$R$6,D133='Gear Train'!$R$7,D133='Gear Train'!$R$8,F133='Gear Train'!$R$7),VLOOKUP(E133,$C$15:$M$514,7,FALSE),IF(D133='Gear Train'!$R$3,VLOOKUP(C133,$Q$15:$U$514,5,FALSE),VLOOKUP(E133,$C$15:$M$514,7,FALSE)*M133)))</f>
        <v/>
      </c>
      <c r="J133" s="26" t="str">
        <f>IF(C133="","",IF(OR(D133='Gear Train'!$R$6,D133='Gear Train'!$R$7,D133='Gear Train'!$R$8,F133='Gear Train'!$R$7),VLOOKUP(E133,$C$15:$M$514,8,FALSE),IF(D133='Gear Train'!$R$3,E133/I133,VLOOKUP(E133,$C$15:$M$514,8,FALSE)/M133)))</f>
        <v/>
      </c>
      <c r="K133" s="27" t="str">
        <f>IF(C133="","",IF(E133=$C$10,$C$11,IF(OR(D133='Gear Train'!$R$4,D133='Gear Train'!$R$5),IF(OR(F133='Gear Train'!$R$4,F133='Gear Train'!$R$5,F133='Gear Train'!$R$6),IF(VLOOKUP(E133,$C$15:$M$514,9,FALSE)='Gear Train'!$C$3,'Gear Train'!$C$4,'Gear Train'!$C$3),VLOOKUP(E133,$C$15:$M$514,9,FALSE)),VLOOKUP(E133,$C$15:$M$514,9,FALSE))))</f>
        <v/>
      </c>
      <c r="L133" s="26" t="str">
        <f>IF(C133="","",IF(G133="-","-",IF(K133='Gear Train'!$C$3,MOD(G133+J133*360,360),MOD(G133-J133*360,360))))</f>
        <v/>
      </c>
      <c r="M133" s="26" t="str">
        <f>IF(C133="","",IF(OR(D133='Gear Train'!$R$6,D133='Gear Train'!$R$7,D133='Gear Train'!$R$8,F133='Gear Train'!$R$7),VLOOKUP(E133,$C$15:$M$514,10,FALSE),IF(D133='Gear Train'!$R$3,"-",IF(F133='Gear Train'!$R$3,1,H133/VLOOKUP(E133,$Q$15:$T$514,4,FALSE)))))</f>
        <v/>
      </c>
      <c r="N133" s="26" t="str">
        <f t="shared" si="8"/>
        <v/>
      </c>
      <c r="O133" s="28" t="str">
        <f t="shared" si="10"/>
        <v/>
      </c>
      <c r="Q133" s="21"/>
      <c r="R133" s="21"/>
      <c r="S133" s="29"/>
      <c r="T133" s="29"/>
      <c r="U133" s="29"/>
      <c r="AD133" s="1"/>
      <c r="AE133" s="1"/>
      <c r="AF133" s="1"/>
      <c r="AG133" s="1"/>
      <c r="AH133" s="1"/>
    </row>
    <row r="134" spans="2:34">
      <c r="B134" s="20"/>
      <c r="C134" s="21"/>
      <c r="D134" s="22" t="str">
        <f t="shared" si="6"/>
        <v/>
      </c>
      <c r="E134" s="21"/>
      <c r="F134" s="24" t="str">
        <f t="shared" si="7"/>
        <v/>
      </c>
      <c r="G134" s="25" t="str">
        <f>IF(C134="","",IF(D134='Gear Train'!$R$3,"-",VLOOKUP(C134,$Q$15:$S$514,3,FALSE)))</f>
        <v/>
      </c>
      <c r="H134" s="25" t="str">
        <f>IF(C134="","",IF(OR(D134='Gear Train'!$R$7,D134='Gear Train'!$R$3,D134='Gear Train'!$R$8),"-",VLOOKUP(C134,$Q$15:$T$514,4,FALSE)))</f>
        <v/>
      </c>
      <c r="I134" s="26" t="str">
        <f>IF(C134="","",IF(OR(D134='Gear Train'!$R$6,D134='Gear Train'!$R$7,D134='Gear Train'!$R$8,F134='Gear Train'!$R$7),VLOOKUP(E134,$C$15:$M$514,7,FALSE),IF(D134='Gear Train'!$R$3,VLOOKUP(C134,$Q$15:$U$514,5,FALSE),VLOOKUP(E134,$C$15:$M$514,7,FALSE)*M134)))</f>
        <v/>
      </c>
      <c r="J134" s="26" t="str">
        <f>IF(C134="","",IF(OR(D134='Gear Train'!$R$6,D134='Gear Train'!$R$7,D134='Gear Train'!$R$8,F134='Gear Train'!$R$7),VLOOKUP(E134,$C$15:$M$514,8,FALSE),IF(D134='Gear Train'!$R$3,E134/I134,VLOOKUP(E134,$C$15:$M$514,8,FALSE)/M134)))</f>
        <v/>
      </c>
      <c r="K134" s="27" t="str">
        <f>IF(C134="","",IF(E134=$C$10,$C$11,IF(OR(D134='Gear Train'!$R$4,D134='Gear Train'!$R$5),IF(OR(F134='Gear Train'!$R$4,F134='Gear Train'!$R$5,F134='Gear Train'!$R$6),IF(VLOOKUP(E134,$C$15:$M$514,9,FALSE)='Gear Train'!$C$3,'Gear Train'!$C$4,'Gear Train'!$C$3),VLOOKUP(E134,$C$15:$M$514,9,FALSE)),VLOOKUP(E134,$C$15:$M$514,9,FALSE))))</f>
        <v/>
      </c>
      <c r="L134" s="26" t="str">
        <f>IF(C134="","",IF(G134="-","-",IF(K134='Gear Train'!$C$3,MOD(G134+J134*360,360),MOD(G134-J134*360,360))))</f>
        <v/>
      </c>
      <c r="M134" s="26" t="str">
        <f>IF(C134="","",IF(OR(D134='Gear Train'!$R$6,D134='Gear Train'!$R$7,D134='Gear Train'!$R$8,F134='Gear Train'!$R$7),VLOOKUP(E134,$C$15:$M$514,10,FALSE),IF(D134='Gear Train'!$R$3,"-",IF(F134='Gear Train'!$R$3,1,H134/VLOOKUP(E134,$Q$15:$T$514,4,FALSE)))))</f>
        <v/>
      </c>
      <c r="N134" s="26" t="str">
        <f t="shared" si="8"/>
        <v/>
      </c>
      <c r="O134" s="28" t="str">
        <f t="shared" si="10"/>
        <v/>
      </c>
      <c r="Q134" s="21"/>
      <c r="R134" s="21"/>
      <c r="S134" s="29"/>
      <c r="T134" s="29"/>
      <c r="U134" s="29"/>
      <c r="AD134" s="1"/>
      <c r="AE134" s="1"/>
      <c r="AF134" s="1"/>
      <c r="AG134" s="1"/>
      <c r="AH134" s="1"/>
    </row>
    <row r="135" spans="2:34">
      <c r="B135" s="20"/>
      <c r="C135" s="21"/>
      <c r="D135" s="22" t="str">
        <f t="shared" si="6"/>
        <v/>
      </c>
      <c r="E135" s="21"/>
      <c r="F135" s="24" t="str">
        <f t="shared" si="7"/>
        <v/>
      </c>
      <c r="G135" s="25" t="str">
        <f>IF(C135="","",IF(D135='Gear Train'!$R$3,"-",VLOOKUP(C135,$Q$15:$S$514,3,FALSE)))</f>
        <v/>
      </c>
      <c r="H135" s="25" t="str">
        <f>IF(C135="","",IF(OR(D135='Gear Train'!$R$7,D135='Gear Train'!$R$3,D135='Gear Train'!$R$8),"-",VLOOKUP(C135,$Q$15:$T$514,4,FALSE)))</f>
        <v/>
      </c>
      <c r="I135" s="26" t="str">
        <f>IF(C135="","",IF(OR(D135='Gear Train'!$R$6,D135='Gear Train'!$R$7,D135='Gear Train'!$R$8,F135='Gear Train'!$R$7),VLOOKUP(E135,$C$15:$M$514,7,FALSE),IF(D135='Gear Train'!$R$3,VLOOKUP(C135,$Q$15:$U$514,5,FALSE),VLOOKUP(E135,$C$15:$M$514,7,FALSE)*M135)))</f>
        <v/>
      </c>
      <c r="J135" s="26" t="str">
        <f>IF(C135="","",IF(OR(D135='Gear Train'!$R$6,D135='Gear Train'!$R$7,D135='Gear Train'!$R$8,F135='Gear Train'!$R$7),VLOOKUP(E135,$C$15:$M$514,8,FALSE),IF(D135='Gear Train'!$R$3,E135/I135,VLOOKUP(E135,$C$15:$M$514,8,FALSE)/M135)))</f>
        <v/>
      </c>
      <c r="K135" s="27" t="str">
        <f>IF(C135="","",IF(E135=$C$10,$C$11,IF(OR(D135='Gear Train'!$R$4,D135='Gear Train'!$R$5),IF(OR(F135='Gear Train'!$R$4,F135='Gear Train'!$R$5,F135='Gear Train'!$R$6),IF(VLOOKUP(E135,$C$15:$M$514,9,FALSE)='Gear Train'!$C$3,'Gear Train'!$C$4,'Gear Train'!$C$3),VLOOKUP(E135,$C$15:$M$514,9,FALSE)),VLOOKUP(E135,$C$15:$M$514,9,FALSE))))</f>
        <v/>
      </c>
      <c r="L135" s="26" t="str">
        <f>IF(C135="","",IF(G135="-","-",IF(K135='Gear Train'!$C$3,MOD(G135+J135*360,360),MOD(G135-J135*360,360))))</f>
        <v/>
      </c>
      <c r="M135" s="26" t="str">
        <f>IF(C135="","",IF(OR(D135='Gear Train'!$R$6,D135='Gear Train'!$R$7,D135='Gear Train'!$R$8,F135='Gear Train'!$R$7),VLOOKUP(E135,$C$15:$M$514,10,FALSE),IF(D135='Gear Train'!$R$3,"-",IF(F135='Gear Train'!$R$3,1,H135/VLOOKUP(E135,$Q$15:$T$514,4,FALSE)))))</f>
        <v/>
      </c>
      <c r="N135" s="26" t="str">
        <f t="shared" si="8"/>
        <v/>
      </c>
      <c r="O135" s="28" t="str">
        <f t="shared" si="10"/>
        <v/>
      </c>
      <c r="Q135" s="21"/>
      <c r="R135" s="21"/>
      <c r="S135" s="29"/>
      <c r="T135" s="29"/>
      <c r="U135" s="29"/>
      <c r="AD135" s="1"/>
      <c r="AE135" s="1"/>
      <c r="AF135" s="1"/>
      <c r="AG135" s="1"/>
      <c r="AH135" s="1"/>
    </row>
    <row r="136" spans="2:34">
      <c r="B136" s="20"/>
      <c r="C136" s="21"/>
      <c r="D136" s="22" t="str">
        <f t="shared" si="6"/>
        <v/>
      </c>
      <c r="E136" s="21"/>
      <c r="F136" s="24" t="str">
        <f t="shared" si="7"/>
        <v/>
      </c>
      <c r="G136" s="25" t="str">
        <f>IF(C136="","",IF(D136='Gear Train'!$R$3,"-",VLOOKUP(C136,$Q$15:$S$514,3,FALSE)))</f>
        <v/>
      </c>
      <c r="H136" s="25" t="str">
        <f>IF(C136="","",IF(OR(D136='Gear Train'!$R$7,D136='Gear Train'!$R$3,D136='Gear Train'!$R$8),"-",VLOOKUP(C136,$Q$15:$T$514,4,FALSE)))</f>
        <v/>
      </c>
      <c r="I136" s="26" t="str">
        <f>IF(C136="","",IF(OR(D136='Gear Train'!$R$6,D136='Gear Train'!$R$7,D136='Gear Train'!$R$8,F136='Gear Train'!$R$7),VLOOKUP(E136,$C$15:$M$514,7,FALSE),IF(D136='Gear Train'!$R$3,VLOOKUP(C136,$Q$15:$U$514,5,FALSE),VLOOKUP(E136,$C$15:$M$514,7,FALSE)*M136)))</f>
        <v/>
      </c>
      <c r="J136" s="26" t="str">
        <f>IF(C136="","",IF(OR(D136='Gear Train'!$R$6,D136='Gear Train'!$R$7,D136='Gear Train'!$R$8,F136='Gear Train'!$R$7),VLOOKUP(E136,$C$15:$M$514,8,FALSE),IF(D136='Gear Train'!$R$3,E136/I136,VLOOKUP(E136,$C$15:$M$514,8,FALSE)/M136)))</f>
        <v/>
      </c>
      <c r="K136" s="27" t="str">
        <f>IF(C136="","",IF(E136=$C$10,$C$11,IF(OR(D136='Gear Train'!$R$4,D136='Gear Train'!$R$5),IF(OR(F136='Gear Train'!$R$4,F136='Gear Train'!$R$5,F136='Gear Train'!$R$6),IF(VLOOKUP(E136,$C$15:$M$514,9,FALSE)='Gear Train'!$C$3,'Gear Train'!$C$4,'Gear Train'!$C$3),VLOOKUP(E136,$C$15:$M$514,9,FALSE)),VLOOKUP(E136,$C$15:$M$514,9,FALSE))))</f>
        <v/>
      </c>
      <c r="L136" s="26" t="str">
        <f>IF(C136="","",IF(G136="-","-",IF(K136='Gear Train'!$C$3,MOD(G136+J136*360,360),MOD(G136-J136*360,360))))</f>
        <v/>
      </c>
      <c r="M136" s="26" t="str">
        <f>IF(C136="","",IF(OR(D136='Gear Train'!$R$6,D136='Gear Train'!$R$7,D136='Gear Train'!$R$8,F136='Gear Train'!$R$7),VLOOKUP(E136,$C$15:$M$514,10,FALSE),IF(D136='Gear Train'!$R$3,"-",IF(F136='Gear Train'!$R$3,1,H136/VLOOKUP(E136,$Q$15:$T$514,4,FALSE)))))</f>
        <v/>
      </c>
      <c r="N136" s="26" t="str">
        <f t="shared" si="8"/>
        <v/>
      </c>
      <c r="O136" s="28" t="str">
        <f t="shared" si="10"/>
        <v/>
      </c>
      <c r="Q136" s="21"/>
      <c r="R136" s="21"/>
      <c r="S136" s="29"/>
      <c r="T136" s="29"/>
      <c r="U136" s="29"/>
      <c r="AD136" s="1"/>
      <c r="AE136" s="1"/>
      <c r="AF136" s="1"/>
      <c r="AG136" s="1"/>
      <c r="AH136" s="1"/>
    </row>
    <row r="137" spans="2:34">
      <c r="B137" s="20"/>
      <c r="C137" s="21"/>
      <c r="D137" s="22" t="str">
        <f t="shared" si="6"/>
        <v/>
      </c>
      <c r="E137" s="21"/>
      <c r="F137" s="24" t="str">
        <f t="shared" si="7"/>
        <v/>
      </c>
      <c r="G137" s="25" t="str">
        <f>IF(C137="","",IF(D137='Gear Train'!$R$3,"-",VLOOKUP(C137,$Q$15:$S$514,3,FALSE)))</f>
        <v/>
      </c>
      <c r="H137" s="25" t="str">
        <f>IF(C137="","",IF(OR(D137='Gear Train'!$R$7,D137='Gear Train'!$R$3,D137='Gear Train'!$R$8),"-",VLOOKUP(C137,$Q$15:$T$514,4,FALSE)))</f>
        <v/>
      </c>
      <c r="I137" s="26" t="str">
        <f>IF(C137="","",IF(OR(D137='Gear Train'!$R$6,D137='Gear Train'!$R$7,D137='Gear Train'!$R$8,F137='Gear Train'!$R$7),VLOOKUP(E137,$C$15:$M$514,7,FALSE),IF(D137='Gear Train'!$R$3,VLOOKUP(C137,$Q$15:$U$514,5,FALSE),VLOOKUP(E137,$C$15:$M$514,7,FALSE)*M137)))</f>
        <v/>
      </c>
      <c r="J137" s="26" t="str">
        <f>IF(C137="","",IF(OR(D137='Gear Train'!$R$6,D137='Gear Train'!$R$7,D137='Gear Train'!$R$8,F137='Gear Train'!$R$7),VLOOKUP(E137,$C$15:$M$514,8,FALSE),IF(D137='Gear Train'!$R$3,E137/I137,VLOOKUP(E137,$C$15:$M$514,8,FALSE)/M137)))</f>
        <v/>
      </c>
      <c r="K137" s="27" t="str">
        <f>IF(C137="","",IF(E137=$C$10,$C$11,IF(OR(D137='Gear Train'!$R$4,D137='Gear Train'!$R$5),IF(OR(F137='Gear Train'!$R$4,F137='Gear Train'!$R$5,F137='Gear Train'!$R$6),IF(VLOOKUP(E137,$C$15:$M$514,9,FALSE)='Gear Train'!$C$3,'Gear Train'!$C$4,'Gear Train'!$C$3),VLOOKUP(E137,$C$15:$M$514,9,FALSE)),VLOOKUP(E137,$C$15:$M$514,9,FALSE))))</f>
        <v/>
      </c>
      <c r="L137" s="26" t="str">
        <f>IF(C137="","",IF(G137="-","-",IF(K137='Gear Train'!$C$3,MOD(G137+J137*360,360),MOD(G137-J137*360,360))))</f>
        <v/>
      </c>
      <c r="M137" s="26" t="str">
        <f>IF(C137="","",IF(OR(D137='Gear Train'!$R$6,D137='Gear Train'!$R$7,D137='Gear Train'!$R$8,F137='Gear Train'!$R$7),VLOOKUP(E137,$C$15:$M$514,10,FALSE),IF(D137='Gear Train'!$R$3,"-",IF(F137='Gear Train'!$R$3,1,H137/VLOOKUP(E137,$Q$15:$T$514,4,FALSE)))))</f>
        <v/>
      </c>
      <c r="N137" s="26" t="str">
        <f t="shared" si="8"/>
        <v/>
      </c>
      <c r="O137" s="28" t="str">
        <f t="shared" si="10"/>
        <v/>
      </c>
      <c r="Q137" s="21"/>
      <c r="R137" s="21"/>
      <c r="S137" s="29"/>
      <c r="T137" s="29"/>
      <c r="U137" s="29"/>
      <c r="AD137" s="1"/>
      <c r="AE137" s="1"/>
      <c r="AF137" s="1"/>
      <c r="AG137" s="1"/>
      <c r="AH137" s="1"/>
    </row>
    <row r="138" spans="2:34">
      <c r="B138" s="20"/>
      <c r="C138" s="21"/>
      <c r="D138" s="22" t="str">
        <f t="shared" si="6"/>
        <v/>
      </c>
      <c r="E138" s="21"/>
      <c r="F138" s="24" t="str">
        <f t="shared" si="7"/>
        <v/>
      </c>
      <c r="G138" s="25" t="str">
        <f>IF(C138="","",IF(D138='Gear Train'!$R$3,"-",VLOOKUP(C138,$Q$15:$S$514,3,FALSE)))</f>
        <v/>
      </c>
      <c r="H138" s="25" t="str">
        <f>IF(C138="","",IF(OR(D138='Gear Train'!$R$7,D138='Gear Train'!$R$3,D138='Gear Train'!$R$8),"-",VLOOKUP(C138,$Q$15:$T$514,4,FALSE)))</f>
        <v/>
      </c>
      <c r="I138" s="26" t="str">
        <f>IF(C138="","",IF(OR(D138='Gear Train'!$R$6,D138='Gear Train'!$R$7,D138='Gear Train'!$R$8,F138='Gear Train'!$R$7),VLOOKUP(E138,$C$15:$M$514,7,FALSE),IF(D138='Gear Train'!$R$3,VLOOKUP(C138,$Q$15:$U$514,5,FALSE),VLOOKUP(E138,$C$15:$M$514,7,FALSE)*M138)))</f>
        <v/>
      </c>
      <c r="J138" s="26" t="str">
        <f>IF(C138="","",IF(OR(D138='Gear Train'!$R$6,D138='Gear Train'!$R$7,D138='Gear Train'!$R$8,F138='Gear Train'!$R$7),VLOOKUP(E138,$C$15:$M$514,8,FALSE),IF(D138='Gear Train'!$R$3,E138/I138,VLOOKUP(E138,$C$15:$M$514,8,FALSE)/M138)))</f>
        <v/>
      </c>
      <c r="K138" s="27" t="str">
        <f>IF(C138="","",IF(E138=$C$10,$C$11,IF(OR(D138='Gear Train'!$R$4,D138='Gear Train'!$R$5),IF(OR(F138='Gear Train'!$R$4,F138='Gear Train'!$R$5,F138='Gear Train'!$R$6),IF(VLOOKUP(E138,$C$15:$M$514,9,FALSE)='Gear Train'!$C$3,'Gear Train'!$C$4,'Gear Train'!$C$3),VLOOKUP(E138,$C$15:$M$514,9,FALSE)),VLOOKUP(E138,$C$15:$M$514,9,FALSE))))</f>
        <v/>
      </c>
      <c r="L138" s="26" t="str">
        <f>IF(C138="","",IF(G138="-","-",IF(K138='Gear Train'!$C$3,MOD(G138+J138*360,360),MOD(G138-J138*360,360))))</f>
        <v/>
      </c>
      <c r="M138" s="26" t="str">
        <f>IF(C138="","",IF(OR(D138='Gear Train'!$R$6,D138='Gear Train'!$R$7,D138='Gear Train'!$R$8,F138='Gear Train'!$R$7),VLOOKUP(E138,$C$15:$M$514,10,FALSE),IF(D138='Gear Train'!$R$3,"-",IF(F138='Gear Train'!$R$3,1,H138/VLOOKUP(E138,$Q$15:$T$514,4,FALSE)))))</f>
        <v/>
      </c>
      <c r="N138" s="26" t="str">
        <f t="shared" si="8"/>
        <v/>
      </c>
      <c r="O138" s="28" t="str">
        <f t="shared" si="10"/>
        <v/>
      </c>
      <c r="Q138" s="21"/>
      <c r="R138" s="21"/>
      <c r="S138" s="29"/>
      <c r="T138" s="29"/>
      <c r="U138" s="29"/>
      <c r="AD138" s="1"/>
      <c r="AE138" s="1"/>
      <c r="AF138" s="1"/>
      <c r="AG138" s="1"/>
      <c r="AH138" s="1"/>
    </row>
    <row r="139" spans="2:34">
      <c r="B139" s="20"/>
      <c r="C139" s="21"/>
      <c r="D139" s="22" t="str">
        <f t="shared" si="6"/>
        <v/>
      </c>
      <c r="E139" s="21"/>
      <c r="F139" s="24" t="str">
        <f t="shared" si="7"/>
        <v/>
      </c>
      <c r="G139" s="25" t="str">
        <f>IF(C139="","",IF(D139='Gear Train'!$R$3,"-",VLOOKUP(C139,$Q$15:$S$514,3,FALSE)))</f>
        <v/>
      </c>
      <c r="H139" s="25" t="str">
        <f>IF(C139="","",IF(OR(D139='Gear Train'!$R$7,D139='Gear Train'!$R$3,D139='Gear Train'!$R$8),"-",VLOOKUP(C139,$Q$15:$T$514,4,FALSE)))</f>
        <v/>
      </c>
      <c r="I139" s="26" t="str">
        <f>IF(C139="","",IF(OR(D139='Gear Train'!$R$6,D139='Gear Train'!$R$7,D139='Gear Train'!$R$8,F139='Gear Train'!$R$7),VLOOKUP(E139,$C$15:$M$514,7,FALSE),IF(D139='Gear Train'!$R$3,VLOOKUP(C139,$Q$15:$U$514,5,FALSE),VLOOKUP(E139,$C$15:$M$514,7,FALSE)*M139)))</f>
        <v/>
      </c>
      <c r="J139" s="26" t="str">
        <f>IF(C139="","",IF(OR(D139='Gear Train'!$R$6,D139='Gear Train'!$R$7,D139='Gear Train'!$R$8,F139='Gear Train'!$R$7),VLOOKUP(E139,$C$15:$M$514,8,FALSE),IF(D139='Gear Train'!$R$3,E139/I139,VLOOKUP(E139,$C$15:$M$514,8,FALSE)/M139)))</f>
        <v/>
      </c>
      <c r="K139" s="27" t="str">
        <f>IF(C139="","",IF(E139=$C$10,$C$11,IF(OR(D139='Gear Train'!$R$4,D139='Gear Train'!$R$5),IF(OR(F139='Gear Train'!$R$4,F139='Gear Train'!$R$5,F139='Gear Train'!$R$6),IF(VLOOKUP(E139,$C$15:$M$514,9,FALSE)='Gear Train'!$C$3,'Gear Train'!$C$4,'Gear Train'!$C$3),VLOOKUP(E139,$C$15:$M$514,9,FALSE)),VLOOKUP(E139,$C$15:$M$514,9,FALSE))))</f>
        <v/>
      </c>
      <c r="L139" s="26" t="str">
        <f>IF(C139="","",IF(G139="-","-",IF(K139='Gear Train'!$C$3,MOD(G139+J139*360,360),MOD(G139-J139*360,360))))</f>
        <v/>
      </c>
      <c r="M139" s="26" t="str">
        <f>IF(C139="","",IF(OR(D139='Gear Train'!$R$6,D139='Gear Train'!$R$7,D139='Gear Train'!$R$8,F139='Gear Train'!$R$7),VLOOKUP(E139,$C$15:$M$514,10,FALSE),IF(D139='Gear Train'!$R$3,"-",IF(F139='Gear Train'!$R$3,1,H139/VLOOKUP(E139,$Q$15:$T$514,4,FALSE)))))</f>
        <v/>
      </c>
      <c r="N139" s="26" t="str">
        <f t="shared" si="8"/>
        <v/>
      </c>
      <c r="O139" s="28" t="str">
        <f t="shared" si="10"/>
        <v/>
      </c>
      <c r="Q139" s="21"/>
      <c r="R139" s="21"/>
      <c r="S139" s="29"/>
      <c r="T139" s="29"/>
      <c r="U139" s="29"/>
      <c r="AD139" s="1"/>
      <c r="AE139" s="1"/>
      <c r="AF139" s="1"/>
      <c r="AG139" s="1"/>
      <c r="AH139" s="1"/>
    </row>
    <row r="140" spans="2:34">
      <c r="B140" s="20"/>
      <c r="C140" s="21"/>
      <c r="D140" s="22" t="str">
        <f t="shared" si="6"/>
        <v/>
      </c>
      <c r="E140" s="21"/>
      <c r="F140" s="24" t="str">
        <f t="shared" si="7"/>
        <v/>
      </c>
      <c r="G140" s="25" t="str">
        <f>IF(C140="","",IF(D140='Gear Train'!$R$3,"-",VLOOKUP(C140,$Q$15:$S$514,3,FALSE)))</f>
        <v/>
      </c>
      <c r="H140" s="25" t="str">
        <f>IF(C140="","",IF(OR(D140='Gear Train'!$R$7,D140='Gear Train'!$R$3,D140='Gear Train'!$R$8),"-",VLOOKUP(C140,$Q$15:$T$514,4,FALSE)))</f>
        <v/>
      </c>
      <c r="I140" s="26" t="str">
        <f>IF(C140="","",IF(OR(D140='Gear Train'!$R$6,D140='Gear Train'!$R$7,D140='Gear Train'!$R$8,F140='Gear Train'!$R$7),VLOOKUP(E140,$C$15:$M$514,7,FALSE),IF(D140='Gear Train'!$R$3,VLOOKUP(C140,$Q$15:$U$514,5,FALSE),VLOOKUP(E140,$C$15:$M$514,7,FALSE)*M140)))</f>
        <v/>
      </c>
      <c r="J140" s="26" t="str">
        <f>IF(C140="","",IF(OR(D140='Gear Train'!$R$6,D140='Gear Train'!$R$7,D140='Gear Train'!$R$8,F140='Gear Train'!$R$7),VLOOKUP(E140,$C$15:$M$514,8,FALSE),IF(D140='Gear Train'!$R$3,E140/I140,VLOOKUP(E140,$C$15:$M$514,8,FALSE)/M140)))</f>
        <v/>
      </c>
      <c r="K140" s="27" t="str">
        <f>IF(C140="","",IF(E140=$C$10,$C$11,IF(OR(D140='Gear Train'!$R$4,D140='Gear Train'!$R$5),IF(OR(F140='Gear Train'!$R$4,F140='Gear Train'!$R$5,F140='Gear Train'!$R$6),IF(VLOOKUP(E140,$C$15:$M$514,9,FALSE)='Gear Train'!$C$3,'Gear Train'!$C$4,'Gear Train'!$C$3),VLOOKUP(E140,$C$15:$M$514,9,FALSE)),VLOOKUP(E140,$C$15:$M$514,9,FALSE))))</f>
        <v/>
      </c>
      <c r="L140" s="26" t="str">
        <f>IF(C140="","",IF(G140="-","-",IF(K140='Gear Train'!$C$3,MOD(G140+J140*360,360),MOD(G140-J140*360,360))))</f>
        <v/>
      </c>
      <c r="M140" s="26" t="str">
        <f>IF(C140="","",IF(OR(D140='Gear Train'!$R$6,D140='Gear Train'!$R$7,D140='Gear Train'!$R$8,F140='Gear Train'!$R$7),VLOOKUP(E140,$C$15:$M$514,10,FALSE),IF(D140='Gear Train'!$R$3,"-",IF(F140='Gear Train'!$R$3,1,H140/VLOOKUP(E140,$Q$15:$T$514,4,FALSE)))))</f>
        <v/>
      </c>
      <c r="N140" s="26" t="str">
        <f t="shared" si="8"/>
        <v/>
      </c>
      <c r="O140" s="28" t="str">
        <f t="shared" si="10"/>
        <v/>
      </c>
      <c r="Q140" s="21"/>
      <c r="R140" s="21"/>
      <c r="S140" s="29"/>
      <c r="T140" s="29"/>
      <c r="U140" s="29"/>
      <c r="AD140" s="1"/>
      <c r="AE140" s="1"/>
      <c r="AF140" s="1"/>
      <c r="AG140" s="1"/>
      <c r="AH140" s="1"/>
    </row>
    <row r="141" spans="2:34">
      <c r="B141" s="20"/>
      <c r="C141" s="21"/>
      <c r="D141" s="22" t="str">
        <f t="shared" si="6"/>
        <v/>
      </c>
      <c r="E141" s="21"/>
      <c r="F141" s="24" t="str">
        <f t="shared" si="7"/>
        <v/>
      </c>
      <c r="G141" s="25" t="str">
        <f>IF(C141="","",IF(D141='Gear Train'!$R$3,"-",VLOOKUP(C141,$Q$15:$S$514,3,FALSE)))</f>
        <v/>
      </c>
      <c r="H141" s="25" t="str">
        <f>IF(C141="","",IF(OR(D141='Gear Train'!$R$7,D141='Gear Train'!$R$3,D141='Gear Train'!$R$8),"-",VLOOKUP(C141,$Q$15:$T$514,4,FALSE)))</f>
        <v/>
      </c>
      <c r="I141" s="26" t="str">
        <f>IF(C141="","",IF(OR(D141='Gear Train'!$R$6,D141='Gear Train'!$R$7,D141='Gear Train'!$R$8,F141='Gear Train'!$R$7),VLOOKUP(E141,$C$15:$M$514,7,FALSE),IF(D141='Gear Train'!$R$3,VLOOKUP(C141,$Q$15:$U$514,5,FALSE),VLOOKUP(E141,$C$15:$M$514,7,FALSE)*M141)))</f>
        <v/>
      </c>
      <c r="J141" s="26" t="str">
        <f>IF(C141="","",IF(OR(D141='Gear Train'!$R$6,D141='Gear Train'!$R$7,D141='Gear Train'!$R$8,F141='Gear Train'!$R$7),VLOOKUP(E141,$C$15:$M$514,8,FALSE),IF(D141='Gear Train'!$R$3,E141/I141,VLOOKUP(E141,$C$15:$M$514,8,FALSE)/M141)))</f>
        <v/>
      </c>
      <c r="K141" s="27" t="str">
        <f>IF(C141="","",IF(E141=$C$10,$C$11,IF(OR(D141='Gear Train'!$R$4,D141='Gear Train'!$R$5),IF(OR(F141='Gear Train'!$R$4,F141='Gear Train'!$R$5,F141='Gear Train'!$R$6),IF(VLOOKUP(E141,$C$15:$M$514,9,FALSE)='Gear Train'!$C$3,'Gear Train'!$C$4,'Gear Train'!$C$3),VLOOKUP(E141,$C$15:$M$514,9,FALSE)),VLOOKUP(E141,$C$15:$M$514,9,FALSE))))</f>
        <v/>
      </c>
      <c r="L141" s="26" t="str">
        <f>IF(C141="","",IF(G141="-","-",IF(K141='Gear Train'!$C$3,MOD(G141+J141*360,360),MOD(G141-J141*360,360))))</f>
        <v/>
      </c>
      <c r="M141" s="26" t="str">
        <f>IF(C141="","",IF(OR(D141='Gear Train'!$R$6,D141='Gear Train'!$R$7,D141='Gear Train'!$R$8,F141='Gear Train'!$R$7),VLOOKUP(E141,$C$15:$M$514,10,FALSE),IF(D141='Gear Train'!$R$3,"-",IF(F141='Gear Train'!$R$3,1,H141/VLOOKUP(E141,$Q$15:$T$514,4,FALSE)))))</f>
        <v/>
      </c>
      <c r="N141" s="26" t="str">
        <f t="shared" si="8"/>
        <v/>
      </c>
      <c r="O141" s="28" t="str">
        <f t="shared" si="10"/>
        <v/>
      </c>
      <c r="Q141" s="21"/>
      <c r="R141" s="21"/>
      <c r="S141" s="29"/>
      <c r="T141" s="29"/>
      <c r="U141" s="29"/>
      <c r="AD141" s="1"/>
      <c r="AE141" s="1"/>
      <c r="AF141" s="1"/>
      <c r="AG141" s="1"/>
      <c r="AH141" s="1"/>
    </row>
    <row r="142" spans="2:34">
      <c r="B142" s="20"/>
      <c r="C142" s="21"/>
      <c r="D142" s="22" t="str">
        <f t="shared" si="6"/>
        <v/>
      </c>
      <c r="E142" s="21"/>
      <c r="F142" s="24" t="str">
        <f t="shared" si="7"/>
        <v/>
      </c>
      <c r="G142" s="25" t="str">
        <f>IF(C142="","",IF(D142='Gear Train'!$R$3,"-",VLOOKUP(C142,$Q$15:$S$514,3,FALSE)))</f>
        <v/>
      </c>
      <c r="H142" s="25" t="str">
        <f>IF(C142="","",IF(OR(D142='Gear Train'!$R$7,D142='Gear Train'!$R$3,D142='Gear Train'!$R$8),"-",VLOOKUP(C142,$Q$15:$T$514,4,FALSE)))</f>
        <v/>
      </c>
      <c r="I142" s="26" t="str">
        <f>IF(C142="","",IF(OR(D142='Gear Train'!$R$6,D142='Gear Train'!$R$7,D142='Gear Train'!$R$8,F142='Gear Train'!$R$7),VLOOKUP(E142,$C$15:$M$514,7,FALSE),IF(D142='Gear Train'!$R$3,VLOOKUP(C142,$Q$15:$U$514,5,FALSE),VLOOKUP(E142,$C$15:$M$514,7,FALSE)*M142)))</f>
        <v/>
      </c>
      <c r="J142" s="26" t="str">
        <f>IF(C142="","",IF(OR(D142='Gear Train'!$R$6,D142='Gear Train'!$R$7,D142='Gear Train'!$R$8,F142='Gear Train'!$R$7),VLOOKUP(E142,$C$15:$M$514,8,FALSE),IF(D142='Gear Train'!$R$3,E142/I142,VLOOKUP(E142,$C$15:$M$514,8,FALSE)/M142)))</f>
        <v/>
      </c>
      <c r="K142" s="27" t="str">
        <f>IF(C142="","",IF(E142=$C$10,$C$11,IF(OR(D142='Gear Train'!$R$4,D142='Gear Train'!$R$5),IF(OR(F142='Gear Train'!$R$4,F142='Gear Train'!$R$5,F142='Gear Train'!$R$6),IF(VLOOKUP(E142,$C$15:$M$514,9,FALSE)='Gear Train'!$C$3,'Gear Train'!$C$4,'Gear Train'!$C$3),VLOOKUP(E142,$C$15:$M$514,9,FALSE)),VLOOKUP(E142,$C$15:$M$514,9,FALSE))))</f>
        <v/>
      </c>
      <c r="L142" s="26" t="str">
        <f>IF(C142="","",IF(G142="-","-",IF(K142='Gear Train'!$C$3,MOD(G142+J142*360,360),MOD(G142-J142*360,360))))</f>
        <v/>
      </c>
      <c r="M142" s="26" t="str">
        <f>IF(C142="","",IF(OR(D142='Gear Train'!$R$6,D142='Gear Train'!$R$7,D142='Gear Train'!$R$8,F142='Gear Train'!$R$7),VLOOKUP(E142,$C$15:$M$514,10,FALSE),IF(D142='Gear Train'!$R$3,"-",IF(F142='Gear Train'!$R$3,1,H142/VLOOKUP(E142,$Q$15:$T$514,4,FALSE)))))</f>
        <v/>
      </c>
      <c r="N142" s="26" t="str">
        <f t="shared" si="8"/>
        <v/>
      </c>
      <c r="O142" s="28" t="str">
        <f t="shared" si="10"/>
        <v/>
      </c>
      <c r="Q142" s="21"/>
      <c r="R142" s="21"/>
      <c r="S142" s="29"/>
      <c r="T142" s="29"/>
      <c r="U142" s="29"/>
      <c r="AD142" s="1"/>
      <c r="AE142" s="1"/>
      <c r="AF142" s="1"/>
      <c r="AG142" s="1"/>
      <c r="AH142" s="1"/>
    </row>
    <row r="143" spans="2:34">
      <c r="B143" s="20"/>
      <c r="C143" s="21"/>
      <c r="D143" s="22" t="str">
        <f t="shared" ref="D143:D206" si="12">IF(C143="","",VLOOKUP(C143,$Q$15:$R$514,2,FALSE))</f>
        <v/>
      </c>
      <c r="E143" s="21"/>
      <c r="F143" s="24" t="str">
        <f t="shared" ref="F143:F206" si="13">IF(E143="","",IF(ISNUMBER(E143),"-",VLOOKUP(E143,$Q$15:$R$514,2,FALSE)))</f>
        <v/>
      </c>
      <c r="G143" s="25" t="str">
        <f>IF(C143="","",IF(D143='Gear Train'!$R$3,"-",VLOOKUP(C143,$Q$15:$S$514,3,FALSE)))</f>
        <v/>
      </c>
      <c r="H143" s="25" t="str">
        <f>IF(C143="","",IF(OR(D143='Gear Train'!$R$7,D143='Gear Train'!$R$3,D143='Gear Train'!$R$8),"-",VLOOKUP(C143,$Q$15:$T$514,4,FALSE)))</f>
        <v/>
      </c>
      <c r="I143" s="26" t="str">
        <f>IF(C143="","",IF(OR(D143='Gear Train'!$R$6,D143='Gear Train'!$R$7,D143='Gear Train'!$R$8,F143='Gear Train'!$R$7),VLOOKUP(E143,$C$15:$M$514,7,FALSE),IF(D143='Gear Train'!$R$3,VLOOKUP(C143,$Q$15:$U$514,5,FALSE),VLOOKUP(E143,$C$15:$M$514,7,FALSE)*M143)))</f>
        <v/>
      </c>
      <c r="J143" s="26" t="str">
        <f>IF(C143="","",IF(OR(D143='Gear Train'!$R$6,D143='Gear Train'!$R$7,D143='Gear Train'!$R$8,F143='Gear Train'!$R$7),VLOOKUP(E143,$C$15:$M$514,8,FALSE),IF(D143='Gear Train'!$R$3,E143/I143,VLOOKUP(E143,$C$15:$M$514,8,FALSE)/M143)))</f>
        <v/>
      </c>
      <c r="K143" s="27" t="str">
        <f>IF(C143="","",IF(E143=$C$10,$C$11,IF(OR(D143='Gear Train'!$R$4,D143='Gear Train'!$R$5),IF(OR(F143='Gear Train'!$R$4,F143='Gear Train'!$R$5,F143='Gear Train'!$R$6),IF(VLOOKUP(E143,$C$15:$M$514,9,FALSE)='Gear Train'!$C$3,'Gear Train'!$C$4,'Gear Train'!$C$3),VLOOKUP(E143,$C$15:$M$514,9,FALSE)),VLOOKUP(E143,$C$15:$M$514,9,FALSE))))</f>
        <v/>
      </c>
      <c r="L143" s="26" t="str">
        <f>IF(C143="","",IF(G143="-","-",IF(K143='Gear Train'!$C$3,MOD(G143+J143*360,360),MOD(G143-J143*360,360))))</f>
        <v/>
      </c>
      <c r="M143" s="26" t="str">
        <f>IF(C143="","",IF(OR(D143='Gear Train'!$R$6,D143='Gear Train'!$R$7,D143='Gear Train'!$R$8,F143='Gear Train'!$R$7),VLOOKUP(E143,$C$15:$M$514,10,FALSE),IF(D143='Gear Train'!$R$3,"-",IF(F143='Gear Train'!$R$3,1,H143/VLOOKUP(E143,$Q$15:$T$514,4,FALSE)))))</f>
        <v/>
      </c>
      <c r="N143" s="26" t="str">
        <f t="shared" ref="N143:N206" si="14">IF(B143="","",VLOOKUP(B143,$W$15:$X$114,2,FALSE))</f>
        <v/>
      </c>
      <c r="O143" s="28" t="str">
        <f t="shared" si="10"/>
        <v/>
      </c>
      <c r="Q143" s="21"/>
      <c r="R143" s="21"/>
      <c r="S143" s="29"/>
      <c r="T143" s="29"/>
      <c r="U143" s="29"/>
      <c r="AD143" s="1"/>
      <c r="AE143" s="1"/>
      <c r="AF143" s="1"/>
      <c r="AG143" s="1"/>
      <c r="AH143" s="1"/>
    </row>
    <row r="144" spans="2:34">
      <c r="B144" s="20"/>
      <c r="C144" s="21"/>
      <c r="D144" s="22" t="str">
        <f t="shared" si="12"/>
        <v/>
      </c>
      <c r="E144" s="21"/>
      <c r="F144" s="24" t="str">
        <f t="shared" si="13"/>
        <v/>
      </c>
      <c r="G144" s="25" t="str">
        <f>IF(C144="","",IF(D144='Gear Train'!$R$3,"-",VLOOKUP(C144,$Q$15:$S$514,3,FALSE)))</f>
        <v/>
      </c>
      <c r="H144" s="25" t="str">
        <f>IF(C144="","",IF(OR(D144='Gear Train'!$R$7,D144='Gear Train'!$R$3,D144='Gear Train'!$R$8),"-",VLOOKUP(C144,$Q$15:$T$514,4,FALSE)))</f>
        <v/>
      </c>
      <c r="I144" s="26" t="str">
        <f>IF(C144="","",IF(OR(D144='Gear Train'!$R$6,D144='Gear Train'!$R$7,D144='Gear Train'!$R$8,F144='Gear Train'!$R$7),VLOOKUP(E144,$C$15:$M$514,7,FALSE),IF(D144='Gear Train'!$R$3,VLOOKUP(C144,$Q$15:$U$514,5,FALSE),VLOOKUP(E144,$C$15:$M$514,7,FALSE)*M144)))</f>
        <v/>
      </c>
      <c r="J144" s="26" t="str">
        <f>IF(C144="","",IF(OR(D144='Gear Train'!$R$6,D144='Gear Train'!$R$7,D144='Gear Train'!$R$8,F144='Gear Train'!$R$7),VLOOKUP(E144,$C$15:$M$514,8,FALSE),IF(D144='Gear Train'!$R$3,E144/I144,VLOOKUP(E144,$C$15:$M$514,8,FALSE)/M144)))</f>
        <v/>
      </c>
      <c r="K144" s="27" t="str">
        <f>IF(C144="","",IF(E144=$C$10,$C$11,IF(OR(D144='Gear Train'!$R$4,D144='Gear Train'!$R$5),IF(OR(F144='Gear Train'!$R$4,F144='Gear Train'!$R$5,F144='Gear Train'!$R$6),IF(VLOOKUP(E144,$C$15:$M$514,9,FALSE)='Gear Train'!$C$3,'Gear Train'!$C$4,'Gear Train'!$C$3),VLOOKUP(E144,$C$15:$M$514,9,FALSE)),VLOOKUP(E144,$C$15:$M$514,9,FALSE))))</f>
        <v/>
      </c>
      <c r="L144" s="26" t="str">
        <f>IF(C144="","",IF(G144="-","-",IF(K144='Gear Train'!$C$3,MOD(G144+J144*360,360),MOD(G144-J144*360,360))))</f>
        <v/>
      </c>
      <c r="M144" s="26" t="str">
        <f>IF(C144="","",IF(OR(D144='Gear Train'!$R$6,D144='Gear Train'!$R$7,D144='Gear Train'!$R$8,F144='Gear Train'!$R$7),VLOOKUP(E144,$C$15:$M$514,10,FALSE),IF(D144='Gear Train'!$R$3,"-",IF(F144='Gear Train'!$R$3,1,H144/VLOOKUP(E144,$Q$15:$T$514,4,FALSE)))))</f>
        <v/>
      </c>
      <c r="N144" s="26" t="str">
        <f t="shared" si="14"/>
        <v/>
      </c>
      <c r="O144" s="28" t="str">
        <f t="shared" ref="O144:O207" si="15">IF(N144="","",1-I144/N144)</f>
        <v/>
      </c>
      <c r="Q144" s="21"/>
      <c r="R144" s="21"/>
      <c r="S144" s="29"/>
      <c r="T144" s="29"/>
      <c r="U144" s="29"/>
      <c r="AD144" s="1"/>
      <c r="AE144" s="1"/>
      <c r="AF144" s="1"/>
      <c r="AG144" s="1"/>
      <c r="AH144" s="1"/>
    </row>
    <row r="145" spans="2:34">
      <c r="B145" s="20"/>
      <c r="C145" s="21"/>
      <c r="D145" s="22" t="str">
        <f t="shared" si="12"/>
        <v/>
      </c>
      <c r="E145" s="21"/>
      <c r="F145" s="24" t="str">
        <f t="shared" si="13"/>
        <v/>
      </c>
      <c r="G145" s="25" t="str">
        <f>IF(C145="","",IF(D145='Gear Train'!$R$3,"-",VLOOKUP(C145,$Q$15:$S$514,3,FALSE)))</f>
        <v/>
      </c>
      <c r="H145" s="25" t="str">
        <f>IF(C145="","",IF(OR(D145='Gear Train'!$R$7,D145='Gear Train'!$R$3,D145='Gear Train'!$R$8),"-",VLOOKUP(C145,$Q$15:$T$514,4,FALSE)))</f>
        <v/>
      </c>
      <c r="I145" s="26" t="str">
        <f>IF(C145="","",IF(OR(D145='Gear Train'!$R$6,D145='Gear Train'!$R$7,D145='Gear Train'!$R$8,F145='Gear Train'!$R$7),VLOOKUP(E145,$C$15:$M$514,7,FALSE),IF(D145='Gear Train'!$R$3,VLOOKUP(C145,$Q$15:$U$514,5,FALSE),VLOOKUP(E145,$C$15:$M$514,7,FALSE)*M145)))</f>
        <v/>
      </c>
      <c r="J145" s="26" t="str">
        <f>IF(C145="","",IF(OR(D145='Gear Train'!$R$6,D145='Gear Train'!$R$7,D145='Gear Train'!$R$8,F145='Gear Train'!$R$7),VLOOKUP(E145,$C$15:$M$514,8,FALSE),IF(D145='Gear Train'!$R$3,E145/I145,VLOOKUP(E145,$C$15:$M$514,8,FALSE)/M145)))</f>
        <v/>
      </c>
      <c r="K145" s="27" t="str">
        <f>IF(C145="","",IF(E145=$C$10,$C$11,IF(OR(D145='Gear Train'!$R$4,D145='Gear Train'!$R$5),IF(OR(F145='Gear Train'!$R$4,F145='Gear Train'!$R$5,F145='Gear Train'!$R$6),IF(VLOOKUP(E145,$C$15:$M$514,9,FALSE)='Gear Train'!$C$3,'Gear Train'!$C$4,'Gear Train'!$C$3),VLOOKUP(E145,$C$15:$M$514,9,FALSE)),VLOOKUP(E145,$C$15:$M$514,9,FALSE))))</f>
        <v/>
      </c>
      <c r="L145" s="26" t="str">
        <f>IF(C145="","",IF(G145="-","-",IF(K145='Gear Train'!$C$3,MOD(G145+J145*360,360),MOD(G145-J145*360,360))))</f>
        <v/>
      </c>
      <c r="M145" s="26" t="str">
        <f>IF(C145="","",IF(OR(D145='Gear Train'!$R$6,D145='Gear Train'!$R$7,D145='Gear Train'!$R$8,F145='Gear Train'!$R$7),VLOOKUP(E145,$C$15:$M$514,10,FALSE),IF(D145='Gear Train'!$R$3,"-",IF(F145='Gear Train'!$R$3,1,H145/VLOOKUP(E145,$Q$15:$T$514,4,FALSE)))))</f>
        <v/>
      </c>
      <c r="N145" s="26" t="str">
        <f t="shared" si="14"/>
        <v/>
      </c>
      <c r="O145" s="28" t="str">
        <f t="shared" si="15"/>
        <v/>
      </c>
      <c r="Q145" s="21"/>
      <c r="R145" s="21"/>
      <c r="S145" s="29"/>
      <c r="T145" s="29"/>
      <c r="U145" s="29"/>
      <c r="AD145" s="1"/>
      <c r="AE145" s="1"/>
      <c r="AF145" s="1"/>
      <c r="AG145" s="1"/>
      <c r="AH145" s="1"/>
    </row>
    <row r="146" spans="2:34">
      <c r="B146" s="20"/>
      <c r="C146" s="21"/>
      <c r="D146" s="22" t="str">
        <f t="shared" si="12"/>
        <v/>
      </c>
      <c r="E146" s="21"/>
      <c r="F146" s="24" t="str">
        <f t="shared" si="13"/>
        <v/>
      </c>
      <c r="G146" s="25" t="str">
        <f>IF(C146="","",IF(D146='Gear Train'!$R$3,"-",VLOOKUP(C146,$Q$15:$S$514,3,FALSE)))</f>
        <v/>
      </c>
      <c r="H146" s="25" t="str">
        <f>IF(C146="","",IF(OR(D146='Gear Train'!$R$7,D146='Gear Train'!$R$3,D146='Gear Train'!$R$8),"-",VLOOKUP(C146,$Q$15:$T$514,4,FALSE)))</f>
        <v/>
      </c>
      <c r="I146" s="26" t="str">
        <f>IF(C146="","",IF(OR(D146='Gear Train'!$R$6,D146='Gear Train'!$R$7,D146='Gear Train'!$R$8,F146='Gear Train'!$R$7),VLOOKUP(E146,$C$15:$M$514,7,FALSE),IF(D146='Gear Train'!$R$3,VLOOKUP(C146,$Q$15:$U$514,5,FALSE),VLOOKUP(E146,$C$15:$M$514,7,FALSE)*M146)))</f>
        <v/>
      </c>
      <c r="J146" s="26" t="str">
        <f>IF(C146="","",IF(OR(D146='Gear Train'!$R$6,D146='Gear Train'!$R$7,D146='Gear Train'!$R$8,F146='Gear Train'!$R$7),VLOOKUP(E146,$C$15:$M$514,8,FALSE),IF(D146='Gear Train'!$R$3,E146/I146,VLOOKUP(E146,$C$15:$M$514,8,FALSE)/M146)))</f>
        <v/>
      </c>
      <c r="K146" s="27" t="str">
        <f>IF(C146="","",IF(E146=$C$10,$C$11,IF(OR(D146='Gear Train'!$R$4,D146='Gear Train'!$R$5),IF(OR(F146='Gear Train'!$R$4,F146='Gear Train'!$R$5,F146='Gear Train'!$R$6),IF(VLOOKUP(E146,$C$15:$M$514,9,FALSE)='Gear Train'!$C$3,'Gear Train'!$C$4,'Gear Train'!$C$3),VLOOKUP(E146,$C$15:$M$514,9,FALSE)),VLOOKUP(E146,$C$15:$M$514,9,FALSE))))</f>
        <v/>
      </c>
      <c r="L146" s="26" t="str">
        <f>IF(C146="","",IF(G146="-","-",IF(K146='Gear Train'!$C$3,MOD(G146+J146*360,360),MOD(G146-J146*360,360))))</f>
        <v/>
      </c>
      <c r="M146" s="26" t="str">
        <f>IF(C146="","",IF(OR(D146='Gear Train'!$R$6,D146='Gear Train'!$R$7,D146='Gear Train'!$R$8,F146='Gear Train'!$R$7),VLOOKUP(E146,$C$15:$M$514,10,FALSE),IF(D146='Gear Train'!$R$3,"-",IF(F146='Gear Train'!$R$3,1,H146/VLOOKUP(E146,$Q$15:$T$514,4,FALSE)))))</f>
        <v/>
      </c>
      <c r="N146" s="26" t="str">
        <f t="shared" si="14"/>
        <v/>
      </c>
      <c r="O146" s="28" t="str">
        <f t="shared" si="15"/>
        <v/>
      </c>
      <c r="Q146" s="21"/>
      <c r="R146" s="21"/>
      <c r="S146" s="29"/>
      <c r="T146" s="29"/>
      <c r="U146" s="29"/>
      <c r="AD146" s="1"/>
      <c r="AE146" s="1"/>
      <c r="AF146" s="1"/>
      <c r="AG146" s="1"/>
      <c r="AH146" s="1"/>
    </row>
    <row r="147" spans="2:34">
      <c r="B147" s="20"/>
      <c r="C147" s="21"/>
      <c r="D147" s="22" t="str">
        <f t="shared" si="12"/>
        <v/>
      </c>
      <c r="E147" s="21"/>
      <c r="F147" s="24" t="str">
        <f t="shared" si="13"/>
        <v/>
      </c>
      <c r="G147" s="25" t="str">
        <f>IF(C147="","",IF(D147='Gear Train'!$R$3,"-",VLOOKUP(C147,$Q$15:$S$514,3,FALSE)))</f>
        <v/>
      </c>
      <c r="H147" s="25" t="str">
        <f>IF(C147="","",IF(OR(D147='Gear Train'!$R$7,D147='Gear Train'!$R$3,D147='Gear Train'!$R$8),"-",VLOOKUP(C147,$Q$15:$T$514,4,FALSE)))</f>
        <v/>
      </c>
      <c r="I147" s="26" t="str">
        <f>IF(C147="","",IF(OR(D147='Gear Train'!$R$6,D147='Gear Train'!$R$7,D147='Gear Train'!$R$8,F147='Gear Train'!$R$7),VLOOKUP(E147,$C$15:$M$514,7,FALSE),IF(D147='Gear Train'!$R$3,VLOOKUP(C147,$Q$15:$U$514,5,FALSE),VLOOKUP(E147,$C$15:$M$514,7,FALSE)*M147)))</f>
        <v/>
      </c>
      <c r="J147" s="26" t="str">
        <f>IF(C147="","",IF(OR(D147='Gear Train'!$R$6,D147='Gear Train'!$R$7,D147='Gear Train'!$R$8,F147='Gear Train'!$R$7),VLOOKUP(E147,$C$15:$M$514,8,FALSE),IF(D147='Gear Train'!$R$3,E147/I147,VLOOKUP(E147,$C$15:$M$514,8,FALSE)/M147)))</f>
        <v/>
      </c>
      <c r="K147" s="27" t="str">
        <f>IF(C147="","",IF(E147=$C$10,$C$11,IF(OR(D147='Gear Train'!$R$4,D147='Gear Train'!$R$5),IF(OR(F147='Gear Train'!$R$4,F147='Gear Train'!$R$5,F147='Gear Train'!$R$6),IF(VLOOKUP(E147,$C$15:$M$514,9,FALSE)='Gear Train'!$C$3,'Gear Train'!$C$4,'Gear Train'!$C$3),VLOOKUP(E147,$C$15:$M$514,9,FALSE)),VLOOKUP(E147,$C$15:$M$514,9,FALSE))))</f>
        <v/>
      </c>
      <c r="L147" s="26" t="str">
        <f>IF(C147="","",IF(G147="-","-",IF(K147='Gear Train'!$C$3,MOD(G147+J147*360,360),MOD(G147-J147*360,360))))</f>
        <v/>
      </c>
      <c r="M147" s="26" t="str">
        <f>IF(C147="","",IF(OR(D147='Gear Train'!$R$6,D147='Gear Train'!$R$7,D147='Gear Train'!$R$8,F147='Gear Train'!$R$7),VLOOKUP(E147,$C$15:$M$514,10,FALSE),IF(D147='Gear Train'!$R$3,"-",IF(F147='Gear Train'!$R$3,1,H147/VLOOKUP(E147,$Q$15:$T$514,4,FALSE)))))</f>
        <v/>
      </c>
      <c r="N147" s="26" t="str">
        <f t="shared" si="14"/>
        <v/>
      </c>
      <c r="O147" s="28" t="str">
        <f t="shared" si="15"/>
        <v/>
      </c>
      <c r="Q147" s="21"/>
      <c r="R147" s="21"/>
      <c r="S147" s="29"/>
      <c r="T147" s="29"/>
      <c r="U147" s="29"/>
      <c r="AD147" s="1"/>
      <c r="AE147" s="1"/>
      <c r="AF147" s="1"/>
      <c r="AG147" s="1"/>
      <c r="AH147" s="1"/>
    </row>
    <row r="148" spans="2:34">
      <c r="B148" s="20"/>
      <c r="C148" s="21"/>
      <c r="D148" s="22" t="str">
        <f t="shared" si="12"/>
        <v/>
      </c>
      <c r="E148" s="21"/>
      <c r="F148" s="24" t="str">
        <f t="shared" si="13"/>
        <v/>
      </c>
      <c r="G148" s="25" t="str">
        <f>IF(C148="","",IF(D148='Gear Train'!$R$3,"-",VLOOKUP(C148,$Q$15:$S$514,3,FALSE)))</f>
        <v/>
      </c>
      <c r="H148" s="25" t="str">
        <f>IF(C148="","",IF(OR(D148='Gear Train'!$R$7,D148='Gear Train'!$R$3,D148='Gear Train'!$R$8),"-",VLOOKUP(C148,$Q$15:$T$514,4,FALSE)))</f>
        <v/>
      </c>
      <c r="I148" s="26" t="str">
        <f>IF(C148="","",IF(OR(D148='Gear Train'!$R$6,D148='Gear Train'!$R$7,D148='Gear Train'!$R$8,F148='Gear Train'!$R$7),VLOOKUP(E148,$C$15:$M$514,7,FALSE),IF(D148='Gear Train'!$R$3,VLOOKUP(C148,$Q$15:$U$514,5,FALSE),VLOOKUP(E148,$C$15:$M$514,7,FALSE)*M148)))</f>
        <v/>
      </c>
      <c r="J148" s="26" t="str">
        <f>IF(C148="","",IF(OR(D148='Gear Train'!$R$6,D148='Gear Train'!$R$7,D148='Gear Train'!$R$8,F148='Gear Train'!$R$7),VLOOKUP(E148,$C$15:$M$514,8,FALSE),IF(D148='Gear Train'!$R$3,E148/I148,VLOOKUP(E148,$C$15:$M$514,8,FALSE)/M148)))</f>
        <v/>
      </c>
      <c r="K148" s="27" t="str">
        <f>IF(C148="","",IF(E148=$C$10,$C$11,IF(OR(D148='Gear Train'!$R$4,D148='Gear Train'!$R$5),IF(OR(F148='Gear Train'!$R$4,F148='Gear Train'!$R$5,F148='Gear Train'!$R$6),IF(VLOOKUP(E148,$C$15:$M$514,9,FALSE)='Gear Train'!$C$3,'Gear Train'!$C$4,'Gear Train'!$C$3),VLOOKUP(E148,$C$15:$M$514,9,FALSE)),VLOOKUP(E148,$C$15:$M$514,9,FALSE))))</f>
        <v/>
      </c>
      <c r="L148" s="26" t="str">
        <f>IF(C148="","",IF(G148="-","-",IF(K148='Gear Train'!$C$3,MOD(G148+J148*360,360),MOD(G148-J148*360,360))))</f>
        <v/>
      </c>
      <c r="M148" s="26" t="str">
        <f>IF(C148="","",IF(OR(D148='Gear Train'!$R$6,D148='Gear Train'!$R$7,D148='Gear Train'!$R$8,F148='Gear Train'!$R$7),VLOOKUP(E148,$C$15:$M$514,10,FALSE),IF(D148='Gear Train'!$R$3,"-",IF(F148='Gear Train'!$R$3,1,H148/VLOOKUP(E148,$Q$15:$T$514,4,FALSE)))))</f>
        <v/>
      </c>
      <c r="N148" s="26" t="str">
        <f t="shared" si="14"/>
        <v/>
      </c>
      <c r="O148" s="28" t="str">
        <f t="shared" si="15"/>
        <v/>
      </c>
      <c r="Q148" s="21"/>
      <c r="R148" s="21"/>
      <c r="S148" s="29"/>
      <c r="T148" s="29"/>
      <c r="U148" s="29"/>
      <c r="AD148" s="1"/>
      <c r="AE148" s="1"/>
      <c r="AF148" s="1"/>
      <c r="AG148" s="1"/>
      <c r="AH148" s="1"/>
    </row>
    <row r="149" spans="2:34">
      <c r="B149" s="20"/>
      <c r="C149" s="21"/>
      <c r="D149" s="22" t="str">
        <f t="shared" si="12"/>
        <v/>
      </c>
      <c r="E149" s="21"/>
      <c r="F149" s="24" t="str">
        <f t="shared" si="13"/>
        <v/>
      </c>
      <c r="G149" s="25" t="str">
        <f>IF(C149="","",IF(D149='Gear Train'!$R$3,"-",VLOOKUP(C149,$Q$15:$S$514,3,FALSE)))</f>
        <v/>
      </c>
      <c r="H149" s="25" t="str">
        <f>IF(C149="","",IF(OR(D149='Gear Train'!$R$7,D149='Gear Train'!$R$3,D149='Gear Train'!$R$8),"-",VLOOKUP(C149,$Q$15:$T$514,4,FALSE)))</f>
        <v/>
      </c>
      <c r="I149" s="26" t="str">
        <f>IF(C149="","",IF(OR(D149='Gear Train'!$R$6,D149='Gear Train'!$R$7,D149='Gear Train'!$R$8,F149='Gear Train'!$R$7),VLOOKUP(E149,$C$15:$M$514,7,FALSE),IF(D149='Gear Train'!$R$3,VLOOKUP(C149,$Q$15:$U$514,5,FALSE),VLOOKUP(E149,$C$15:$M$514,7,FALSE)*M149)))</f>
        <v/>
      </c>
      <c r="J149" s="26" t="str">
        <f>IF(C149="","",IF(OR(D149='Gear Train'!$R$6,D149='Gear Train'!$R$7,D149='Gear Train'!$R$8,F149='Gear Train'!$R$7),VLOOKUP(E149,$C$15:$M$514,8,FALSE),IF(D149='Gear Train'!$R$3,E149/I149,VLOOKUP(E149,$C$15:$M$514,8,FALSE)/M149)))</f>
        <v/>
      </c>
      <c r="K149" s="27" t="str">
        <f>IF(C149="","",IF(E149=$C$10,$C$11,IF(OR(D149='Gear Train'!$R$4,D149='Gear Train'!$R$5),IF(OR(F149='Gear Train'!$R$4,F149='Gear Train'!$R$5,F149='Gear Train'!$R$6),IF(VLOOKUP(E149,$C$15:$M$514,9,FALSE)='Gear Train'!$C$3,'Gear Train'!$C$4,'Gear Train'!$C$3),VLOOKUP(E149,$C$15:$M$514,9,FALSE)),VLOOKUP(E149,$C$15:$M$514,9,FALSE))))</f>
        <v/>
      </c>
      <c r="L149" s="26" t="str">
        <f>IF(C149="","",IF(G149="-","-",IF(K149='Gear Train'!$C$3,MOD(G149+J149*360,360),MOD(G149-J149*360,360))))</f>
        <v/>
      </c>
      <c r="M149" s="26" t="str">
        <f>IF(C149="","",IF(OR(D149='Gear Train'!$R$6,D149='Gear Train'!$R$7,D149='Gear Train'!$R$8,F149='Gear Train'!$R$7),VLOOKUP(E149,$C$15:$M$514,10,FALSE),IF(D149='Gear Train'!$R$3,"-",IF(F149='Gear Train'!$R$3,1,H149/VLOOKUP(E149,$Q$15:$T$514,4,FALSE)))))</f>
        <v/>
      </c>
      <c r="N149" s="26" t="str">
        <f t="shared" si="14"/>
        <v/>
      </c>
      <c r="O149" s="28" t="str">
        <f t="shared" si="15"/>
        <v/>
      </c>
      <c r="Q149" s="21"/>
      <c r="R149" s="21"/>
      <c r="S149" s="29"/>
      <c r="T149" s="29"/>
      <c r="U149" s="29"/>
      <c r="AD149" s="1"/>
      <c r="AE149" s="1"/>
      <c r="AF149" s="1"/>
      <c r="AG149" s="1"/>
      <c r="AH149" s="1"/>
    </row>
    <row r="150" spans="2:34">
      <c r="B150" s="20"/>
      <c r="C150" s="21"/>
      <c r="D150" s="22" t="str">
        <f t="shared" si="12"/>
        <v/>
      </c>
      <c r="E150" s="21"/>
      <c r="F150" s="24" t="str">
        <f t="shared" si="13"/>
        <v/>
      </c>
      <c r="G150" s="25" t="str">
        <f>IF(C150="","",IF(D150='Gear Train'!$R$3,"-",VLOOKUP(C150,$Q$15:$S$514,3,FALSE)))</f>
        <v/>
      </c>
      <c r="H150" s="25" t="str">
        <f>IF(C150="","",IF(OR(D150='Gear Train'!$R$7,D150='Gear Train'!$R$3,D150='Gear Train'!$R$8),"-",VLOOKUP(C150,$Q$15:$T$514,4,FALSE)))</f>
        <v/>
      </c>
      <c r="I150" s="26" t="str">
        <f>IF(C150="","",IF(OR(D150='Gear Train'!$R$6,D150='Gear Train'!$R$7,D150='Gear Train'!$R$8,F150='Gear Train'!$R$7),VLOOKUP(E150,$C$15:$M$514,7,FALSE),IF(D150='Gear Train'!$R$3,VLOOKUP(C150,$Q$15:$U$514,5,FALSE),VLOOKUP(E150,$C$15:$M$514,7,FALSE)*M150)))</f>
        <v/>
      </c>
      <c r="J150" s="26" t="str">
        <f>IF(C150="","",IF(OR(D150='Gear Train'!$R$6,D150='Gear Train'!$R$7,D150='Gear Train'!$R$8,F150='Gear Train'!$R$7),VLOOKUP(E150,$C$15:$M$514,8,FALSE),IF(D150='Gear Train'!$R$3,E150/I150,VLOOKUP(E150,$C$15:$M$514,8,FALSE)/M150)))</f>
        <v/>
      </c>
      <c r="K150" s="27" t="str">
        <f>IF(C150="","",IF(E150=$C$10,$C$11,IF(OR(D150='Gear Train'!$R$4,D150='Gear Train'!$R$5),IF(OR(F150='Gear Train'!$R$4,F150='Gear Train'!$R$5,F150='Gear Train'!$R$6),IF(VLOOKUP(E150,$C$15:$M$514,9,FALSE)='Gear Train'!$C$3,'Gear Train'!$C$4,'Gear Train'!$C$3),VLOOKUP(E150,$C$15:$M$514,9,FALSE)),VLOOKUP(E150,$C$15:$M$514,9,FALSE))))</f>
        <v/>
      </c>
      <c r="L150" s="26" t="str">
        <f>IF(C150="","",IF(G150="-","-",IF(K150='Gear Train'!$C$3,MOD(G150+J150*360,360),MOD(G150-J150*360,360))))</f>
        <v/>
      </c>
      <c r="M150" s="26" t="str">
        <f>IF(C150="","",IF(OR(D150='Gear Train'!$R$6,D150='Gear Train'!$R$7,D150='Gear Train'!$R$8,F150='Gear Train'!$R$7),VLOOKUP(E150,$C$15:$M$514,10,FALSE),IF(D150='Gear Train'!$R$3,"-",IF(F150='Gear Train'!$R$3,1,H150/VLOOKUP(E150,$Q$15:$T$514,4,FALSE)))))</f>
        <v/>
      </c>
      <c r="N150" s="26" t="str">
        <f t="shared" si="14"/>
        <v/>
      </c>
      <c r="O150" s="28" t="str">
        <f t="shared" si="15"/>
        <v/>
      </c>
      <c r="Q150" s="21"/>
      <c r="R150" s="21"/>
      <c r="S150" s="29"/>
      <c r="T150" s="29"/>
      <c r="U150" s="29"/>
      <c r="AD150" s="1"/>
      <c r="AE150" s="1"/>
      <c r="AF150" s="1"/>
      <c r="AG150" s="1"/>
      <c r="AH150" s="1"/>
    </row>
    <row r="151" spans="2:34">
      <c r="B151" s="20"/>
      <c r="C151" s="21"/>
      <c r="D151" s="22" t="str">
        <f t="shared" si="12"/>
        <v/>
      </c>
      <c r="E151" s="21"/>
      <c r="F151" s="24" t="str">
        <f t="shared" si="13"/>
        <v/>
      </c>
      <c r="G151" s="25" t="str">
        <f>IF(C151="","",IF(D151='Gear Train'!$R$3,"-",VLOOKUP(C151,$Q$15:$S$514,3,FALSE)))</f>
        <v/>
      </c>
      <c r="H151" s="25" t="str">
        <f>IF(C151="","",IF(OR(D151='Gear Train'!$R$7,D151='Gear Train'!$R$3,D151='Gear Train'!$R$8),"-",VLOOKUP(C151,$Q$15:$T$514,4,FALSE)))</f>
        <v/>
      </c>
      <c r="I151" s="26" t="str">
        <f>IF(C151="","",IF(OR(D151='Gear Train'!$R$6,D151='Gear Train'!$R$7,D151='Gear Train'!$R$8,F151='Gear Train'!$R$7),VLOOKUP(E151,$C$15:$M$514,7,FALSE),IF(D151='Gear Train'!$R$3,VLOOKUP(C151,$Q$15:$U$514,5,FALSE),VLOOKUP(E151,$C$15:$M$514,7,FALSE)*M151)))</f>
        <v/>
      </c>
      <c r="J151" s="26" t="str">
        <f>IF(C151="","",IF(OR(D151='Gear Train'!$R$6,D151='Gear Train'!$R$7,D151='Gear Train'!$R$8,F151='Gear Train'!$R$7),VLOOKUP(E151,$C$15:$M$514,8,FALSE),IF(D151='Gear Train'!$R$3,E151/I151,VLOOKUP(E151,$C$15:$M$514,8,FALSE)/M151)))</f>
        <v/>
      </c>
      <c r="K151" s="27" t="str">
        <f>IF(C151="","",IF(E151=$C$10,$C$11,IF(OR(D151='Gear Train'!$R$4,D151='Gear Train'!$R$5),IF(OR(F151='Gear Train'!$R$4,F151='Gear Train'!$R$5,F151='Gear Train'!$R$6),IF(VLOOKUP(E151,$C$15:$M$514,9,FALSE)='Gear Train'!$C$3,'Gear Train'!$C$4,'Gear Train'!$C$3),VLOOKUP(E151,$C$15:$M$514,9,FALSE)),VLOOKUP(E151,$C$15:$M$514,9,FALSE))))</f>
        <v/>
      </c>
      <c r="L151" s="26" t="str">
        <f>IF(C151="","",IF(G151="-","-",IF(K151='Gear Train'!$C$3,MOD(G151+J151*360,360),MOD(G151-J151*360,360))))</f>
        <v/>
      </c>
      <c r="M151" s="26" t="str">
        <f>IF(C151="","",IF(OR(D151='Gear Train'!$R$6,D151='Gear Train'!$R$7,D151='Gear Train'!$R$8,F151='Gear Train'!$R$7),VLOOKUP(E151,$C$15:$M$514,10,FALSE),IF(D151='Gear Train'!$R$3,"-",IF(F151='Gear Train'!$R$3,1,H151/VLOOKUP(E151,$Q$15:$T$514,4,FALSE)))))</f>
        <v/>
      </c>
      <c r="N151" s="26" t="str">
        <f t="shared" si="14"/>
        <v/>
      </c>
      <c r="O151" s="28" t="str">
        <f t="shared" si="15"/>
        <v/>
      </c>
      <c r="Q151" s="21"/>
      <c r="R151" s="21"/>
      <c r="S151" s="29"/>
      <c r="T151" s="29"/>
      <c r="U151" s="29"/>
      <c r="AD151" s="1"/>
      <c r="AE151" s="1"/>
      <c r="AF151" s="1"/>
      <c r="AG151" s="1"/>
      <c r="AH151" s="1"/>
    </row>
    <row r="152" spans="2:34">
      <c r="B152" s="20"/>
      <c r="C152" s="21"/>
      <c r="D152" s="22" t="str">
        <f t="shared" si="12"/>
        <v/>
      </c>
      <c r="E152" s="21"/>
      <c r="F152" s="24" t="str">
        <f t="shared" si="13"/>
        <v/>
      </c>
      <c r="G152" s="25" t="str">
        <f>IF(C152="","",IF(D152='Gear Train'!$R$3,"-",VLOOKUP(C152,$Q$15:$S$514,3,FALSE)))</f>
        <v/>
      </c>
      <c r="H152" s="25" t="str">
        <f>IF(C152="","",IF(OR(D152='Gear Train'!$R$7,D152='Gear Train'!$R$3,D152='Gear Train'!$R$8),"-",VLOOKUP(C152,$Q$15:$T$514,4,FALSE)))</f>
        <v/>
      </c>
      <c r="I152" s="26" t="str">
        <f>IF(C152="","",IF(OR(D152='Gear Train'!$R$6,D152='Gear Train'!$R$7,D152='Gear Train'!$R$8,F152='Gear Train'!$R$7),VLOOKUP(E152,$C$15:$M$514,7,FALSE),IF(D152='Gear Train'!$R$3,VLOOKUP(C152,$Q$15:$U$514,5,FALSE),VLOOKUP(E152,$C$15:$M$514,7,FALSE)*M152)))</f>
        <v/>
      </c>
      <c r="J152" s="26" t="str">
        <f>IF(C152="","",IF(OR(D152='Gear Train'!$R$6,D152='Gear Train'!$R$7,D152='Gear Train'!$R$8,F152='Gear Train'!$R$7),VLOOKUP(E152,$C$15:$M$514,8,FALSE),IF(D152='Gear Train'!$R$3,E152/I152,VLOOKUP(E152,$C$15:$M$514,8,FALSE)/M152)))</f>
        <v/>
      </c>
      <c r="K152" s="27" t="str">
        <f>IF(C152="","",IF(E152=$C$10,$C$11,IF(OR(D152='Gear Train'!$R$4,D152='Gear Train'!$R$5),IF(OR(F152='Gear Train'!$R$4,F152='Gear Train'!$R$5,F152='Gear Train'!$R$6),IF(VLOOKUP(E152,$C$15:$M$514,9,FALSE)='Gear Train'!$C$3,'Gear Train'!$C$4,'Gear Train'!$C$3),VLOOKUP(E152,$C$15:$M$514,9,FALSE)),VLOOKUP(E152,$C$15:$M$514,9,FALSE))))</f>
        <v/>
      </c>
      <c r="L152" s="26" t="str">
        <f>IF(C152="","",IF(G152="-","-",IF(K152='Gear Train'!$C$3,MOD(G152+J152*360,360),MOD(G152-J152*360,360))))</f>
        <v/>
      </c>
      <c r="M152" s="26" t="str">
        <f>IF(C152="","",IF(OR(D152='Gear Train'!$R$6,D152='Gear Train'!$R$7,D152='Gear Train'!$R$8,F152='Gear Train'!$R$7),VLOOKUP(E152,$C$15:$M$514,10,FALSE),IF(D152='Gear Train'!$R$3,"-",IF(F152='Gear Train'!$R$3,1,H152/VLOOKUP(E152,$Q$15:$T$514,4,FALSE)))))</f>
        <v/>
      </c>
      <c r="N152" s="26" t="str">
        <f t="shared" si="14"/>
        <v/>
      </c>
      <c r="O152" s="28" t="str">
        <f t="shared" si="15"/>
        <v/>
      </c>
      <c r="Q152" s="21"/>
      <c r="R152" s="21"/>
      <c r="S152" s="29"/>
      <c r="T152" s="29"/>
      <c r="U152" s="29"/>
      <c r="AD152" s="1"/>
      <c r="AE152" s="1"/>
      <c r="AF152" s="1"/>
      <c r="AG152" s="1"/>
      <c r="AH152" s="1"/>
    </row>
    <row r="153" spans="2:34">
      <c r="B153" s="20"/>
      <c r="C153" s="21"/>
      <c r="D153" s="22" t="str">
        <f t="shared" si="12"/>
        <v/>
      </c>
      <c r="E153" s="21"/>
      <c r="F153" s="24" t="str">
        <f t="shared" si="13"/>
        <v/>
      </c>
      <c r="G153" s="25" t="str">
        <f>IF(C153="","",IF(D153='Gear Train'!$R$3,"-",VLOOKUP(C153,$Q$15:$S$514,3,FALSE)))</f>
        <v/>
      </c>
      <c r="H153" s="25" t="str">
        <f>IF(C153="","",IF(OR(D153='Gear Train'!$R$7,D153='Gear Train'!$R$3,D153='Gear Train'!$R$8),"-",VLOOKUP(C153,$Q$15:$T$514,4,FALSE)))</f>
        <v/>
      </c>
      <c r="I153" s="26" t="str">
        <f>IF(C153="","",IF(OR(D153='Gear Train'!$R$6,D153='Gear Train'!$R$7,D153='Gear Train'!$R$8,F153='Gear Train'!$R$7),VLOOKUP(E153,$C$15:$M$514,7,FALSE),IF(D153='Gear Train'!$R$3,VLOOKUP(C153,$Q$15:$U$514,5,FALSE),VLOOKUP(E153,$C$15:$M$514,7,FALSE)*M153)))</f>
        <v/>
      </c>
      <c r="J153" s="26" t="str">
        <f>IF(C153="","",IF(OR(D153='Gear Train'!$R$6,D153='Gear Train'!$R$7,D153='Gear Train'!$R$8,F153='Gear Train'!$R$7),VLOOKUP(E153,$C$15:$M$514,8,FALSE),IF(D153='Gear Train'!$R$3,E153/I153,VLOOKUP(E153,$C$15:$M$514,8,FALSE)/M153)))</f>
        <v/>
      </c>
      <c r="K153" s="27" t="str">
        <f>IF(C153="","",IF(E153=$C$10,$C$11,IF(OR(D153='Gear Train'!$R$4,D153='Gear Train'!$R$5),IF(OR(F153='Gear Train'!$R$4,F153='Gear Train'!$R$5,F153='Gear Train'!$R$6),IF(VLOOKUP(E153,$C$15:$M$514,9,FALSE)='Gear Train'!$C$3,'Gear Train'!$C$4,'Gear Train'!$C$3),VLOOKUP(E153,$C$15:$M$514,9,FALSE)),VLOOKUP(E153,$C$15:$M$514,9,FALSE))))</f>
        <v/>
      </c>
      <c r="L153" s="26" t="str">
        <f>IF(C153="","",IF(G153="-","-",IF(K153='Gear Train'!$C$3,MOD(G153+J153*360,360),MOD(G153-J153*360,360))))</f>
        <v/>
      </c>
      <c r="M153" s="26" t="str">
        <f>IF(C153="","",IF(OR(D153='Gear Train'!$R$6,D153='Gear Train'!$R$7,D153='Gear Train'!$R$8,F153='Gear Train'!$R$7),VLOOKUP(E153,$C$15:$M$514,10,FALSE),IF(D153='Gear Train'!$R$3,"-",IF(F153='Gear Train'!$R$3,1,H153/VLOOKUP(E153,$Q$15:$T$514,4,FALSE)))))</f>
        <v/>
      </c>
      <c r="N153" s="26" t="str">
        <f t="shared" si="14"/>
        <v/>
      </c>
      <c r="O153" s="28" t="str">
        <f t="shared" si="15"/>
        <v/>
      </c>
      <c r="Q153" s="21"/>
      <c r="R153" s="21"/>
      <c r="S153" s="29"/>
      <c r="T153" s="29"/>
      <c r="U153" s="29"/>
      <c r="AD153" s="1"/>
      <c r="AE153" s="1"/>
      <c r="AF153" s="1"/>
      <c r="AG153" s="1"/>
      <c r="AH153" s="1"/>
    </row>
    <row r="154" spans="2:34">
      <c r="B154" s="20"/>
      <c r="C154" s="21"/>
      <c r="D154" s="22" t="str">
        <f t="shared" si="12"/>
        <v/>
      </c>
      <c r="E154" s="21"/>
      <c r="F154" s="24" t="str">
        <f t="shared" si="13"/>
        <v/>
      </c>
      <c r="G154" s="25" t="str">
        <f>IF(C154="","",IF(D154='Gear Train'!$R$3,"-",VLOOKUP(C154,$Q$15:$S$514,3,FALSE)))</f>
        <v/>
      </c>
      <c r="H154" s="25" t="str">
        <f>IF(C154="","",IF(OR(D154='Gear Train'!$R$7,D154='Gear Train'!$R$3,D154='Gear Train'!$R$8),"-",VLOOKUP(C154,$Q$15:$T$514,4,FALSE)))</f>
        <v/>
      </c>
      <c r="I154" s="26" t="str">
        <f>IF(C154="","",IF(OR(D154='Gear Train'!$R$6,D154='Gear Train'!$R$7,D154='Gear Train'!$R$8,F154='Gear Train'!$R$7),VLOOKUP(E154,$C$15:$M$514,7,FALSE),IF(D154='Gear Train'!$R$3,VLOOKUP(C154,$Q$15:$U$514,5,FALSE),VLOOKUP(E154,$C$15:$M$514,7,FALSE)*M154)))</f>
        <v/>
      </c>
      <c r="J154" s="26" t="str">
        <f>IF(C154="","",IF(OR(D154='Gear Train'!$R$6,D154='Gear Train'!$R$7,D154='Gear Train'!$R$8,F154='Gear Train'!$R$7),VLOOKUP(E154,$C$15:$M$514,8,FALSE),IF(D154='Gear Train'!$R$3,E154/I154,VLOOKUP(E154,$C$15:$M$514,8,FALSE)/M154)))</f>
        <v/>
      </c>
      <c r="K154" s="27" t="str">
        <f>IF(C154="","",IF(E154=$C$10,$C$11,IF(OR(D154='Gear Train'!$R$4,D154='Gear Train'!$R$5),IF(OR(F154='Gear Train'!$R$4,F154='Gear Train'!$R$5,F154='Gear Train'!$R$6),IF(VLOOKUP(E154,$C$15:$M$514,9,FALSE)='Gear Train'!$C$3,'Gear Train'!$C$4,'Gear Train'!$C$3),VLOOKUP(E154,$C$15:$M$514,9,FALSE)),VLOOKUP(E154,$C$15:$M$514,9,FALSE))))</f>
        <v/>
      </c>
      <c r="L154" s="26" t="str">
        <f>IF(C154="","",IF(G154="-","-",IF(K154='Gear Train'!$C$3,MOD(G154+J154*360,360),MOD(G154-J154*360,360))))</f>
        <v/>
      </c>
      <c r="M154" s="26" t="str">
        <f>IF(C154="","",IF(OR(D154='Gear Train'!$R$6,D154='Gear Train'!$R$7,D154='Gear Train'!$R$8,F154='Gear Train'!$R$7),VLOOKUP(E154,$C$15:$M$514,10,FALSE),IF(D154='Gear Train'!$R$3,"-",IF(F154='Gear Train'!$R$3,1,H154/VLOOKUP(E154,$Q$15:$T$514,4,FALSE)))))</f>
        <v/>
      </c>
      <c r="N154" s="26" t="str">
        <f t="shared" si="14"/>
        <v/>
      </c>
      <c r="O154" s="28" t="str">
        <f t="shared" si="15"/>
        <v/>
      </c>
      <c r="Q154" s="21"/>
      <c r="R154" s="21"/>
      <c r="S154" s="29"/>
      <c r="T154" s="29"/>
      <c r="U154" s="29"/>
      <c r="AD154" s="1"/>
      <c r="AE154" s="1"/>
      <c r="AF154" s="1"/>
      <c r="AG154" s="1"/>
      <c r="AH154" s="1"/>
    </row>
    <row r="155" spans="2:34">
      <c r="B155" s="20"/>
      <c r="C155" s="21"/>
      <c r="D155" s="22" t="str">
        <f t="shared" si="12"/>
        <v/>
      </c>
      <c r="E155" s="21"/>
      <c r="F155" s="24" t="str">
        <f t="shared" si="13"/>
        <v/>
      </c>
      <c r="G155" s="25" t="str">
        <f>IF(C155="","",IF(D155='Gear Train'!$R$3,"-",VLOOKUP(C155,$Q$15:$S$514,3,FALSE)))</f>
        <v/>
      </c>
      <c r="H155" s="25" t="str">
        <f>IF(C155="","",IF(OR(D155='Gear Train'!$R$7,D155='Gear Train'!$R$3,D155='Gear Train'!$R$8),"-",VLOOKUP(C155,$Q$15:$T$514,4,FALSE)))</f>
        <v/>
      </c>
      <c r="I155" s="26" t="str">
        <f>IF(C155="","",IF(OR(D155='Gear Train'!$R$6,D155='Gear Train'!$R$7,D155='Gear Train'!$R$8,F155='Gear Train'!$R$7),VLOOKUP(E155,$C$15:$M$514,7,FALSE),IF(D155='Gear Train'!$R$3,VLOOKUP(C155,$Q$15:$U$514,5,FALSE),VLOOKUP(E155,$C$15:$M$514,7,FALSE)*M155)))</f>
        <v/>
      </c>
      <c r="J155" s="26" t="str">
        <f>IF(C155="","",IF(OR(D155='Gear Train'!$R$6,D155='Gear Train'!$R$7,D155='Gear Train'!$R$8,F155='Gear Train'!$R$7),VLOOKUP(E155,$C$15:$M$514,8,FALSE),IF(D155='Gear Train'!$R$3,E155/I155,VLOOKUP(E155,$C$15:$M$514,8,FALSE)/M155)))</f>
        <v/>
      </c>
      <c r="K155" s="27" t="str">
        <f>IF(C155="","",IF(E155=$C$10,$C$11,IF(OR(D155='Gear Train'!$R$4,D155='Gear Train'!$R$5),IF(OR(F155='Gear Train'!$R$4,F155='Gear Train'!$R$5,F155='Gear Train'!$R$6),IF(VLOOKUP(E155,$C$15:$M$514,9,FALSE)='Gear Train'!$C$3,'Gear Train'!$C$4,'Gear Train'!$C$3),VLOOKUP(E155,$C$15:$M$514,9,FALSE)),VLOOKUP(E155,$C$15:$M$514,9,FALSE))))</f>
        <v/>
      </c>
      <c r="L155" s="26" t="str">
        <f>IF(C155="","",IF(G155="-","-",IF(K155='Gear Train'!$C$3,MOD(G155+J155*360,360),MOD(G155-J155*360,360))))</f>
        <v/>
      </c>
      <c r="M155" s="26" t="str">
        <f>IF(C155="","",IF(OR(D155='Gear Train'!$R$6,D155='Gear Train'!$R$7,D155='Gear Train'!$R$8,F155='Gear Train'!$R$7),VLOOKUP(E155,$C$15:$M$514,10,FALSE),IF(D155='Gear Train'!$R$3,"-",IF(F155='Gear Train'!$R$3,1,H155/VLOOKUP(E155,$Q$15:$T$514,4,FALSE)))))</f>
        <v/>
      </c>
      <c r="N155" s="26" t="str">
        <f t="shared" si="14"/>
        <v/>
      </c>
      <c r="O155" s="28" t="str">
        <f t="shared" si="15"/>
        <v/>
      </c>
      <c r="Q155" s="21"/>
      <c r="R155" s="21"/>
      <c r="S155" s="29"/>
      <c r="T155" s="29"/>
      <c r="U155" s="29"/>
      <c r="AD155" s="1"/>
      <c r="AE155" s="1"/>
      <c r="AF155" s="1"/>
      <c r="AG155" s="1"/>
      <c r="AH155" s="1"/>
    </row>
    <row r="156" spans="2:34">
      <c r="B156" s="20"/>
      <c r="C156" s="21"/>
      <c r="D156" s="22" t="str">
        <f t="shared" si="12"/>
        <v/>
      </c>
      <c r="E156" s="21"/>
      <c r="F156" s="24" t="str">
        <f t="shared" si="13"/>
        <v/>
      </c>
      <c r="G156" s="25" t="str">
        <f>IF(C156="","",IF(D156='Gear Train'!$R$3,"-",VLOOKUP(C156,$Q$15:$S$514,3,FALSE)))</f>
        <v/>
      </c>
      <c r="H156" s="25" t="str">
        <f>IF(C156="","",IF(OR(D156='Gear Train'!$R$7,D156='Gear Train'!$R$3,D156='Gear Train'!$R$8),"-",VLOOKUP(C156,$Q$15:$T$514,4,FALSE)))</f>
        <v/>
      </c>
      <c r="I156" s="26" t="str">
        <f>IF(C156="","",IF(OR(D156='Gear Train'!$R$6,D156='Gear Train'!$R$7,D156='Gear Train'!$R$8,F156='Gear Train'!$R$7),VLOOKUP(E156,$C$15:$M$514,7,FALSE),IF(D156='Gear Train'!$R$3,VLOOKUP(C156,$Q$15:$U$514,5,FALSE),VLOOKUP(E156,$C$15:$M$514,7,FALSE)*M156)))</f>
        <v/>
      </c>
      <c r="J156" s="26" t="str">
        <f>IF(C156="","",IF(OR(D156='Gear Train'!$R$6,D156='Gear Train'!$R$7,D156='Gear Train'!$R$8,F156='Gear Train'!$R$7),VLOOKUP(E156,$C$15:$M$514,8,FALSE),IF(D156='Gear Train'!$R$3,E156/I156,VLOOKUP(E156,$C$15:$M$514,8,FALSE)/M156)))</f>
        <v/>
      </c>
      <c r="K156" s="27" t="str">
        <f>IF(C156="","",IF(E156=$C$10,$C$11,IF(OR(D156='Gear Train'!$R$4,D156='Gear Train'!$R$5),IF(OR(F156='Gear Train'!$R$4,F156='Gear Train'!$R$5,F156='Gear Train'!$R$6),IF(VLOOKUP(E156,$C$15:$M$514,9,FALSE)='Gear Train'!$C$3,'Gear Train'!$C$4,'Gear Train'!$C$3),VLOOKUP(E156,$C$15:$M$514,9,FALSE)),VLOOKUP(E156,$C$15:$M$514,9,FALSE))))</f>
        <v/>
      </c>
      <c r="L156" s="26" t="str">
        <f>IF(C156="","",IF(G156="-","-",IF(K156='Gear Train'!$C$3,MOD(G156+J156*360,360),MOD(G156-J156*360,360))))</f>
        <v/>
      </c>
      <c r="M156" s="26" t="str">
        <f>IF(C156="","",IF(OR(D156='Gear Train'!$R$6,D156='Gear Train'!$R$7,D156='Gear Train'!$R$8,F156='Gear Train'!$R$7),VLOOKUP(E156,$C$15:$M$514,10,FALSE),IF(D156='Gear Train'!$R$3,"-",IF(F156='Gear Train'!$R$3,1,H156/VLOOKUP(E156,$Q$15:$T$514,4,FALSE)))))</f>
        <v/>
      </c>
      <c r="N156" s="26" t="str">
        <f t="shared" si="14"/>
        <v/>
      </c>
      <c r="O156" s="28" t="str">
        <f t="shared" si="15"/>
        <v/>
      </c>
      <c r="Q156" s="21"/>
      <c r="R156" s="21"/>
      <c r="S156" s="29"/>
      <c r="T156" s="29"/>
      <c r="U156" s="29"/>
      <c r="AD156" s="1"/>
      <c r="AE156" s="1"/>
      <c r="AF156" s="1"/>
      <c r="AG156" s="1"/>
      <c r="AH156" s="1"/>
    </row>
    <row r="157" spans="2:34">
      <c r="B157" s="20"/>
      <c r="C157" s="21"/>
      <c r="D157" s="22" t="str">
        <f t="shared" si="12"/>
        <v/>
      </c>
      <c r="E157" s="21"/>
      <c r="F157" s="24" t="str">
        <f t="shared" si="13"/>
        <v/>
      </c>
      <c r="G157" s="25" t="str">
        <f>IF(C157="","",IF(D157='Gear Train'!$R$3,"-",VLOOKUP(C157,$Q$15:$S$514,3,FALSE)))</f>
        <v/>
      </c>
      <c r="H157" s="25" t="str">
        <f>IF(C157="","",IF(OR(D157='Gear Train'!$R$7,D157='Gear Train'!$R$3,D157='Gear Train'!$R$8),"-",VLOOKUP(C157,$Q$15:$T$514,4,FALSE)))</f>
        <v/>
      </c>
      <c r="I157" s="26" t="str">
        <f>IF(C157="","",IF(OR(D157='Gear Train'!$R$6,D157='Gear Train'!$R$7,D157='Gear Train'!$R$8,F157='Gear Train'!$R$7),VLOOKUP(E157,$C$15:$M$514,7,FALSE),IF(D157='Gear Train'!$R$3,VLOOKUP(C157,$Q$15:$U$514,5,FALSE),VLOOKUP(E157,$C$15:$M$514,7,FALSE)*M157)))</f>
        <v/>
      </c>
      <c r="J157" s="26" t="str">
        <f>IF(C157="","",IF(OR(D157='Gear Train'!$R$6,D157='Gear Train'!$R$7,D157='Gear Train'!$R$8,F157='Gear Train'!$R$7),VLOOKUP(E157,$C$15:$M$514,8,FALSE),IF(D157='Gear Train'!$R$3,E157/I157,VLOOKUP(E157,$C$15:$M$514,8,FALSE)/M157)))</f>
        <v/>
      </c>
      <c r="K157" s="27" t="str">
        <f>IF(C157="","",IF(E157=$C$10,$C$11,IF(OR(D157='Gear Train'!$R$4,D157='Gear Train'!$R$5),IF(OR(F157='Gear Train'!$R$4,F157='Gear Train'!$R$5,F157='Gear Train'!$R$6),IF(VLOOKUP(E157,$C$15:$M$514,9,FALSE)='Gear Train'!$C$3,'Gear Train'!$C$4,'Gear Train'!$C$3),VLOOKUP(E157,$C$15:$M$514,9,FALSE)),VLOOKUP(E157,$C$15:$M$514,9,FALSE))))</f>
        <v/>
      </c>
      <c r="L157" s="26" t="str">
        <f>IF(C157="","",IF(G157="-","-",IF(K157='Gear Train'!$C$3,MOD(G157+J157*360,360),MOD(G157-J157*360,360))))</f>
        <v/>
      </c>
      <c r="M157" s="26" t="str">
        <f>IF(C157="","",IF(OR(D157='Gear Train'!$R$6,D157='Gear Train'!$R$7,D157='Gear Train'!$R$8,F157='Gear Train'!$R$7),VLOOKUP(E157,$C$15:$M$514,10,FALSE),IF(D157='Gear Train'!$R$3,"-",IF(F157='Gear Train'!$R$3,1,H157/VLOOKUP(E157,$Q$15:$T$514,4,FALSE)))))</f>
        <v/>
      </c>
      <c r="N157" s="26" t="str">
        <f t="shared" si="14"/>
        <v/>
      </c>
      <c r="O157" s="28" t="str">
        <f t="shared" si="15"/>
        <v/>
      </c>
      <c r="Q157" s="21"/>
      <c r="R157" s="21"/>
      <c r="S157" s="29"/>
      <c r="T157" s="29"/>
      <c r="U157" s="29"/>
      <c r="AD157" s="1"/>
      <c r="AE157" s="1"/>
      <c r="AF157" s="1"/>
      <c r="AG157" s="1"/>
      <c r="AH157" s="1"/>
    </row>
    <row r="158" spans="2:34">
      <c r="B158" s="20"/>
      <c r="C158" s="21"/>
      <c r="D158" s="22" t="str">
        <f t="shared" si="12"/>
        <v/>
      </c>
      <c r="E158" s="21"/>
      <c r="F158" s="24" t="str">
        <f t="shared" si="13"/>
        <v/>
      </c>
      <c r="G158" s="25" t="str">
        <f>IF(C158="","",IF(D158='Gear Train'!$R$3,"-",VLOOKUP(C158,$Q$15:$S$514,3,FALSE)))</f>
        <v/>
      </c>
      <c r="H158" s="25" t="str">
        <f>IF(C158="","",IF(OR(D158='Gear Train'!$R$7,D158='Gear Train'!$R$3,D158='Gear Train'!$R$8),"-",VLOOKUP(C158,$Q$15:$T$514,4,FALSE)))</f>
        <v/>
      </c>
      <c r="I158" s="26" t="str">
        <f>IF(C158="","",IF(OR(D158='Gear Train'!$R$6,D158='Gear Train'!$R$7,D158='Gear Train'!$R$8,F158='Gear Train'!$R$7),VLOOKUP(E158,$C$15:$M$514,7,FALSE),IF(D158='Gear Train'!$R$3,VLOOKUP(C158,$Q$15:$U$514,5,FALSE),VLOOKUP(E158,$C$15:$M$514,7,FALSE)*M158)))</f>
        <v/>
      </c>
      <c r="J158" s="26" t="str">
        <f>IF(C158="","",IF(OR(D158='Gear Train'!$R$6,D158='Gear Train'!$R$7,D158='Gear Train'!$R$8,F158='Gear Train'!$R$7),VLOOKUP(E158,$C$15:$M$514,8,FALSE),IF(D158='Gear Train'!$R$3,E158/I158,VLOOKUP(E158,$C$15:$M$514,8,FALSE)/M158)))</f>
        <v/>
      </c>
      <c r="K158" s="27" t="str">
        <f>IF(C158="","",IF(E158=$C$10,$C$11,IF(OR(D158='Gear Train'!$R$4,D158='Gear Train'!$R$5),IF(OR(F158='Gear Train'!$R$4,F158='Gear Train'!$R$5,F158='Gear Train'!$R$6),IF(VLOOKUP(E158,$C$15:$M$514,9,FALSE)='Gear Train'!$C$3,'Gear Train'!$C$4,'Gear Train'!$C$3),VLOOKUP(E158,$C$15:$M$514,9,FALSE)),VLOOKUP(E158,$C$15:$M$514,9,FALSE))))</f>
        <v/>
      </c>
      <c r="L158" s="26" t="str">
        <f>IF(C158="","",IF(G158="-","-",IF(K158='Gear Train'!$C$3,MOD(G158+J158*360,360),MOD(G158-J158*360,360))))</f>
        <v/>
      </c>
      <c r="M158" s="26" t="str">
        <f>IF(C158="","",IF(OR(D158='Gear Train'!$R$6,D158='Gear Train'!$R$7,D158='Gear Train'!$R$8,F158='Gear Train'!$R$7),VLOOKUP(E158,$C$15:$M$514,10,FALSE),IF(D158='Gear Train'!$R$3,"-",IF(F158='Gear Train'!$R$3,1,H158/VLOOKUP(E158,$Q$15:$T$514,4,FALSE)))))</f>
        <v/>
      </c>
      <c r="N158" s="26" t="str">
        <f t="shared" si="14"/>
        <v/>
      </c>
      <c r="O158" s="28" t="str">
        <f t="shared" si="15"/>
        <v/>
      </c>
      <c r="Q158" s="21"/>
      <c r="R158" s="21"/>
      <c r="S158" s="29"/>
      <c r="T158" s="29"/>
      <c r="U158" s="29"/>
      <c r="AD158" s="1"/>
      <c r="AE158" s="1"/>
      <c r="AF158" s="1"/>
      <c r="AG158" s="1"/>
      <c r="AH158" s="1"/>
    </row>
    <row r="159" spans="2:34">
      <c r="B159" s="20"/>
      <c r="C159" s="21"/>
      <c r="D159" s="22" t="str">
        <f t="shared" si="12"/>
        <v/>
      </c>
      <c r="E159" s="21"/>
      <c r="F159" s="24" t="str">
        <f t="shared" si="13"/>
        <v/>
      </c>
      <c r="G159" s="25" t="str">
        <f>IF(C159="","",IF(D159='Gear Train'!$R$3,"-",VLOOKUP(C159,$Q$15:$S$514,3,FALSE)))</f>
        <v/>
      </c>
      <c r="H159" s="25" t="str">
        <f>IF(C159="","",IF(OR(D159='Gear Train'!$R$7,D159='Gear Train'!$R$3,D159='Gear Train'!$R$8),"-",VLOOKUP(C159,$Q$15:$T$514,4,FALSE)))</f>
        <v/>
      </c>
      <c r="I159" s="26" t="str">
        <f>IF(C159="","",IF(OR(D159='Gear Train'!$R$6,D159='Gear Train'!$R$7,D159='Gear Train'!$R$8,F159='Gear Train'!$R$7),VLOOKUP(E159,$C$15:$M$514,7,FALSE),IF(D159='Gear Train'!$R$3,VLOOKUP(C159,$Q$15:$U$514,5,FALSE),VLOOKUP(E159,$C$15:$M$514,7,FALSE)*M159)))</f>
        <v/>
      </c>
      <c r="J159" s="26" t="str">
        <f>IF(C159="","",IF(OR(D159='Gear Train'!$R$6,D159='Gear Train'!$R$7,D159='Gear Train'!$R$8,F159='Gear Train'!$R$7),VLOOKUP(E159,$C$15:$M$514,8,FALSE),IF(D159='Gear Train'!$R$3,E159/I159,VLOOKUP(E159,$C$15:$M$514,8,FALSE)/M159)))</f>
        <v/>
      </c>
      <c r="K159" s="27" t="str">
        <f>IF(C159="","",IF(E159=$C$10,$C$11,IF(OR(D159='Gear Train'!$R$4,D159='Gear Train'!$R$5),IF(OR(F159='Gear Train'!$R$4,F159='Gear Train'!$R$5,F159='Gear Train'!$R$6),IF(VLOOKUP(E159,$C$15:$M$514,9,FALSE)='Gear Train'!$C$3,'Gear Train'!$C$4,'Gear Train'!$C$3),VLOOKUP(E159,$C$15:$M$514,9,FALSE)),VLOOKUP(E159,$C$15:$M$514,9,FALSE))))</f>
        <v/>
      </c>
      <c r="L159" s="26" t="str">
        <f>IF(C159="","",IF(G159="-","-",IF(K159='Gear Train'!$C$3,MOD(G159+J159*360,360),MOD(G159-J159*360,360))))</f>
        <v/>
      </c>
      <c r="M159" s="26" t="str">
        <f>IF(C159="","",IF(OR(D159='Gear Train'!$R$6,D159='Gear Train'!$R$7,D159='Gear Train'!$R$8,F159='Gear Train'!$R$7),VLOOKUP(E159,$C$15:$M$514,10,FALSE),IF(D159='Gear Train'!$R$3,"-",IF(F159='Gear Train'!$R$3,1,H159/VLOOKUP(E159,$Q$15:$T$514,4,FALSE)))))</f>
        <v/>
      </c>
      <c r="N159" s="26" t="str">
        <f t="shared" si="14"/>
        <v/>
      </c>
      <c r="O159" s="28" t="str">
        <f t="shared" si="15"/>
        <v/>
      </c>
      <c r="Q159" s="21"/>
      <c r="R159" s="21"/>
      <c r="S159" s="29"/>
      <c r="T159" s="29"/>
      <c r="U159" s="29"/>
      <c r="AD159" s="1"/>
      <c r="AE159" s="1"/>
      <c r="AF159" s="1"/>
      <c r="AG159" s="1"/>
      <c r="AH159" s="1"/>
    </row>
    <row r="160" spans="2:34">
      <c r="B160" s="20"/>
      <c r="C160" s="21"/>
      <c r="D160" s="22" t="str">
        <f t="shared" si="12"/>
        <v/>
      </c>
      <c r="E160" s="21"/>
      <c r="F160" s="24" t="str">
        <f t="shared" si="13"/>
        <v/>
      </c>
      <c r="G160" s="25" t="str">
        <f>IF(C160="","",IF(D160='Gear Train'!$R$3,"-",VLOOKUP(C160,$Q$15:$S$514,3,FALSE)))</f>
        <v/>
      </c>
      <c r="H160" s="25" t="str">
        <f>IF(C160="","",IF(OR(D160='Gear Train'!$R$7,D160='Gear Train'!$R$3,D160='Gear Train'!$R$8),"-",VLOOKUP(C160,$Q$15:$T$514,4,FALSE)))</f>
        <v/>
      </c>
      <c r="I160" s="26" t="str">
        <f>IF(C160="","",IF(OR(D160='Gear Train'!$R$6,D160='Gear Train'!$R$7,D160='Gear Train'!$R$8,F160='Gear Train'!$R$7),VLOOKUP(E160,$C$15:$M$514,7,FALSE),IF(D160='Gear Train'!$R$3,VLOOKUP(C160,$Q$15:$U$514,5,FALSE),VLOOKUP(E160,$C$15:$M$514,7,FALSE)*M160)))</f>
        <v/>
      </c>
      <c r="J160" s="26" t="str">
        <f>IF(C160="","",IF(OR(D160='Gear Train'!$R$6,D160='Gear Train'!$R$7,D160='Gear Train'!$R$8,F160='Gear Train'!$R$7),VLOOKUP(E160,$C$15:$M$514,8,FALSE),IF(D160='Gear Train'!$R$3,E160/I160,VLOOKUP(E160,$C$15:$M$514,8,FALSE)/M160)))</f>
        <v/>
      </c>
      <c r="K160" s="27" t="str">
        <f>IF(C160="","",IF(E160=$C$10,$C$11,IF(OR(D160='Gear Train'!$R$4,D160='Gear Train'!$R$5),IF(OR(F160='Gear Train'!$R$4,F160='Gear Train'!$R$5,F160='Gear Train'!$R$6),IF(VLOOKUP(E160,$C$15:$M$514,9,FALSE)='Gear Train'!$C$3,'Gear Train'!$C$4,'Gear Train'!$C$3),VLOOKUP(E160,$C$15:$M$514,9,FALSE)),VLOOKUP(E160,$C$15:$M$514,9,FALSE))))</f>
        <v/>
      </c>
      <c r="L160" s="26" t="str">
        <f>IF(C160="","",IF(G160="-","-",IF(K160='Gear Train'!$C$3,MOD(G160+J160*360,360),MOD(G160-J160*360,360))))</f>
        <v/>
      </c>
      <c r="M160" s="26" t="str">
        <f>IF(C160="","",IF(OR(D160='Gear Train'!$R$6,D160='Gear Train'!$R$7,D160='Gear Train'!$R$8,F160='Gear Train'!$R$7),VLOOKUP(E160,$C$15:$M$514,10,FALSE),IF(D160='Gear Train'!$R$3,"-",IF(F160='Gear Train'!$R$3,1,H160/VLOOKUP(E160,$Q$15:$T$514,4,FALSE)))))</f>
        <v/>
      </c>
      <c r="N160" s="26" t="str">
        <f t="shared" si="14"/>
        <v/>
      </c>
      <c r="O160" s="28" t="str">
        <f t="shared" si="15"/>
        <v/>
      </c>
      <c r="Q160" s="21"/>
      <c r="R160" s="21"/>
      <c r="S160" s="29"/>
      <c r="T160" s="29"/>
      <c r="U160" s="29"/>
      <c r="AD160" s="1"/>
      <c r="AE160" s="1"/>
      <c r="AF160" s="1"/>
      <c r="AG160" s="1"/>
      <c r="AH160" s="1"/>
    </row>
    <row r="161" spans="2:34">
      <c r="B161" s="20"/>
      <c r="C161" s="21"/>
      <c r="D161" s="22" t="str">
        <f t="shared" si="12"/>
        <v/>
      </c>
      <c r="E161" s="21"/>
      <c r="F161" s="24" t="str">
        <f t="shared" si="13"/>
        <v/>
      </c>
      <c r="G161" s="25" t="str">
        <f>IF(C161="","",IF(D161='Gear Train'!$R$3,"-",VLOOKUP(C161,$Q$15:$S$514,3,FALSE)))</f>
        <v/>
      </c>
      <c r="H161" s="25" t="str">
        <f>IF(C161="","",IF(OR(D161='Gear Train'!$R$7,D161='Gear Train'!$R$3,D161='Gear Train'!$R$8),"-",VLOOKUP(C161,$Q$15:$T$514,4,FALSE)))</f>
        <v/>
      </c>
      <c r="I161" s="26" t="str">
        <f>IF(C161="","",IF(OR(D161='Gear Train'!$R$6,D161='Gear Train'!$R$7,D161='Gear Train'!$R$8,F161='Gear Train'!$R$7),VLOOKUP(E161,$C$15:$M$514,7,FALSE),IF(D161='Gear Train'!$R$3,VLOOKUP(C161,$Q$15:$U$514,5,FALSE),VLOOKUP(E161,$C$15:$M$514,7,FALSE)*M161)))</f>
        <v/>
      </c>
      <c r="J161" s="26" t="str">
        <f>IF(C161="","",IF(OR(D161='Gear Train'!$R$6,D161='Gear Train'!$R$7,D161='Gear Train'!$R$8,F161='Gear Train'!$R$7),VLOOKUP(E161,$C$15:$M$514,8,FALSE),IF(D161='Gear Train'!$R$3,E161/I161,VLOOKUP(E161,$C$15:$M$514,8,FALSE)/M161)))</f>
        <v/>
      </c>
      <c r="K161" s="27" t="str">
        <f>IF(C161="","",IF(E161=$C$10,$C$11,IF(OR(D161='Gear Train'!$R$4,D161='Gear Train'!$R$5),IF(OR(F161='Gear Train'!$R$4,F161='Gear Train'!$R$5,F161='Gear Train'!$R$6),IF(VLOOKUP(E161,$C$15:$M$514,9,FALSE)='Gear Train'!$C$3,'Gear Train'!$C$4,'Gear Train'!$C$3),VLOOKUP(E161,$C$15:$M$514,9,FALSE)),VLOOKUP(E161,$C$15:$M$514,9,FALSE))))</f>
        <v/>
      </c>
      <c r="L161" s="26" t="str">
        <f>IF(C161="","",IF(G161="-","-",IF(K161='Gear Train'!$C$3,MOD(G161+J161*360,360),MOD(G161-J161*360,360))))</f>
        <v/>
      </c>
      <c r="M161" s="26" t="str">
        <f>IF(C161="","",IF(OR(D161='Gear Train'!$R$6,D161='Gear Train'!$R$7,D161='Gear Train'!$R$8,F161='Gear Train'!$R$7),VLOOKUP(E161,$C$15:$M$514,10,FALSE),IF(D161='Gear Train'!$R$3,"-",IF(F161='Gear Train'!$R$3,1,H161/VLOOKUP(E161,$Q$15:$T$514,4,FALSE)))))</f>
        <v/>
      </c>
      <c r="N161" s="26" t="str">
        <f t="shared" si="14"/>
        <v/>
      </c>
      <c r="O161" s="28" t="str">
        <f t="shared" si="15"/>
        <v/>
      </c>
      <c r="Q161" s="21"/>
      <c r="R161" s="21"/>
      <c r="S161" s="29"/>
      <c r="T161" s="29"/>
      <c r="U161" s="29"/>
      <c r="AD161" s="1"/>
      <c r="AE161" s="1"/>
      <c r="AF161" s="1"/>
      <c r="AG161" s="1"/>
      <c r="AH161" s="1"/>
    </row>
    <row r="162" spans="2:34">
      <c r="B162" s="20"/>
      <c r="C162" s="21"/>
      <c r="D162" s="22" t="str">
        <f t="shared" si="12"/>
        <v/>
      </c>
      <c r="E162" s="21"/>
      <c r="F162" s="24" t="str">
        <f t="shared" si="13"/>
        <v/>
      </c>
      <c r="G162" s="25" t="str">
        <f>IF(C162="","",IF(D162='Gear Train'!$R$3,"-",VLOOKUP(C162,$Q$15:$S$514,3,FALSE)))</f>
        <v/>
      </c>
      <c r="H162" s="25" t="str">
        <f>IF(C162="","",IF(OR(D162='Gear Train'!$R$7,D162='Gear Train'!$R$3,D162='Gear Train'!$R$8),"-",VLOOKUP(C162,$Q$15:$T$514,4,FALSE)))</f>
        <v/>
      </c>
      <c r="I162" s="26" t="str">
        <f>IF(C162="","",IF(OR(D162='Gear Train'!$R$6,D162='Gear Train'!$R$7,D162='Gear Train'!$R$8,F162='Gear Train'!$R$7),VLOOKUP(E162,$C$15:$M$514,7,FALSE),IF(D162='Gear Train'!$R$3,VLOOKUP(C162,$Q$15:$U$514,5,FALSE),VLOOKUP(E162,$C$15:$M$514,7,FALSE)*M162)))</f>
        <v/>
      </c>
      <c r="J162" s="26" t="str">
        <f>IF(C162="","",IF(OR(D162='Gear Train'!$R$6,D162='Gear Train'!$R$7,D162='Gear Train'!$R$8,F162='Gear Train'!$R$7),VLOOKUP(E162,$C$15:$M$514,8,FALSE),IF(D162='Gear Train'!$R$3,E162/I162,VLOOKUP(E162,$C$15:$M$514,8,FALSE)/M162)))</f>
        <v/>
      </c>
      <c r="K162" s="27" t="str">
        <f>IF(C162="","",IF(E162=$C$10,$C$11,IF(OR(D162='Gear Train'!$R$4,D162='Gear Train'!$R$5),IF(OR(F162='Gear Train'!$R$4,F162='Gear Train'!$R$5,F162='Gear Train'!$R$6),IF(VLOOKUP(E162,$C$15:$M$514,9,FALSE)='Gear Train'!$C$3,'Gear Train'!$C$4,'Gear Train'!$C$3),VLOOKUP(E162,$C$15:$M$514,9,FALSE)),VLOOKUP(E162,$C$15:$M$514,9,FALSE))))</f>
        <v/>
      </c>
      <c r="L162" s="26" t="str">
        <f>IF(C162="","",IF(G162="-","-",IF(K162='Gear Train'!$C$3,MOD(G162+J162*360,360),MOD(G162-J162*360,360))))</f>
        <v/>
      </c>
      <c r="M162" s="26" t="str">
        <f>IF(C162="","",IF(OR(D162='Gear Train'!$R$6,D162='Gear Train'!$R$7,D162='Gear Train'!$R$8,F162='Gear Train'!$R$7),VLOOKUP(E162,$C$15:$M$514,10,FALSE),IF(D162='Gear Train'!$R$3,"-",IF(F162='Gear Train'!$R$3,1,H162/VLOOKUP(E162,$Q$15:$T$514,4,FALSE)))))</f>
        <v/>
      </c>
      <c r="N162" s="26" t="str">
        <f t="shared" si="14"/>
        <v/>
      </c>
      <c r="O162" s="28" t="str">
        <f t="shared" si="15"/>
        <v/>
      </c>
      <c r="Q162" s="21"/>
      <c r="R162" s="21"/>
      <c r="S162" s="29"/>
      <c r="T162" s="29"/>
      <c r="U162" s="29"/>
      <c r="AD162" s="1"/>
      <c r="AE162" s="1"/>
      <c r="AF162" s="1"/>
      <c r="AG162" s="1"/>
      <c r="AH162" s="1"/>
    </row>
    <row r="163" spans="2:34">
      <c r="B163" s="20"/>
      <c r="C163" s="21"/>
      <c r="D163" s="22" t="str">
        <f t="shared" si="12"/>
        <v/>
      </c>
      <c r="E163" s="21"/>
      <c r="F163" s="24" t="str">
        <f t="shared" si="13"/>
        <v/>
      </c>
      <c r="G163" s="25" t="str">
        <f>IF(C163="","",IF(D163='Gear Train'!$R$3,"-",VLOOKUP(C163,$Q$15:$S$514,3,FALSE)))</f>
        <v/>
      </c>
      <c r="H163" s="25" t="str">
        <f>IF(C163="","",IF(OR(D163='Gear Train'!$R$7,D163='Gear Train'!$R$3,D163='Gear Train'!$R$8),"-",VLOOKUP(C163,$Q$15:$T$514,4,FALSE)))</f>
        <v/>
      </c>
      <c r="I163" s="26" t="str">
        <f>IF(C163="","",IF(OR(D163='Gear Train'!$R$6,D163='Gear Train'!$R$7,D163='Gear Train'!$R$8,F163='Gear Train'!$R$7),VLOOKUP(E163,$C$15:$M$514,7,FALSE),IF(D163='Gear Train'!$R$3,VLOOKUP(C163,$Q$15:$U$514,5,FALSE),VLOOKUP(E163,$C$15:$M$514,7,FALSE)*M163)))</f>
        <v/>
      </c>
      <c r="J163" s="26" t="str">
        <f>IF(C163="","",IF(OR(D163='Gear Train'!$R$6,D163='Gear Train'!$R$7,D163='Gear Train'!$R$8,F163='Gear Train'!$R$7),VLOOKUP(E163,$C$15:$M$514,8,FALSE),IF(D163='Gear Train'!$R$3,E163/I163,VLOOKUP(E163,$C$15:$M$514,8,FALSE)/M163)))</f>
        <v/>
      </c>
      <c r="K163" s="27" t="str">
        <f>IF(C163="","",IF(E163=$C$10,$C$11,IF(OR(D163='Gear Train'!$R$4,D163='Gear Train'!$R$5),IF(OR(F163='Gear Train'!$R$4,F163='Gear Train'!$R$5,F163='Gear Train'!$R$6),IF(VLOOKUP(E163,$C$15:$M$514,9,FALSE)='Gear Train'!$C$3,'Gear Train'!$C$4,'Gear Train'!$C$3),VLOOKUP(E163,$C$15:$M$514,9,FALSE)),VLOOKUP(E163,$C$15:$M$514,9,FALSE))))</f>
        <v/>
      </c>
      <c r="L163" s="26" t="str">
        <f>IF(C163="","",IF(G163="-","-",IF(K163='Gear Train'!$C$3,MOD(G163+J163*360,360),MOD(G163-J163*360,360))))</f>
        <v/>
      </c>
      <c r="M163" s="26" t="str">
        <f>IF(C163="","",IF(OR(D163='Gear Train'!$R$6,D163='Gear Train'!$R$7,D163='Gear Train'!$R$8,F163='Gear Train'!$R$7),VLOOKUP(E163,$C$15:$M$514,10,FALSE),IF(D163='Gear Train'!$R$3,"-",IF(F163='Gear Train'!$R$3,1,H163/VLOOKUP(E163,$Q$15:$T$514,4,FALSE)))))</f>
        <v/>
      </c>
      <c r="N163" s="26" t="str">
        <f t="shared" si="14"/>
        <v/>
      </c>
      <c r="O163" s="28" t="str">
        <f t="shared" si="15"/>
        <v/>
      </c>
      <c r="Q163" s="21"/>
      <c r="R163" s="21"/>
      <c r="S163" s="29"/>
      <c r="T163" s="29"/>
      <c r="U163" s="29"/>
      <c r="AD163" s="1"/>
      <c r="AE163" s="1"/>
      <c r="AF163" s="1"/>
      <c r="AG163" s="1"/>
      <c r="AH163" s="1"/>
    </row>
    <row r="164" spans="2:34">
      <c r="B164" s="20"/>
      <c r="C164" s="21"/>
      <c r="D164" s="22" t="str">
        <f t="shared" si="12"/>
        <v/>
      </c>
      <c r="E164" s="21"/>
      <c r="F164" s="24" t="str">
        <f t="shared" si="13"/>
        <v/>
      </c>
      <c r="G164" s="25" t="str">
        <f>IF(C164="","",IF(D164='Gear Train'!$R$3,"-",VLOOKUP(C164,$Q$15:$S$514,3,FALSE)))</f>
        <v/>
      </c>
      <c r="H164" s="25" t="str">
        <f>IF(C164="","",IF(OR(D164='Gear Train'!$R$7,D164='Gear Train'!$R$3,D164='Gear Train'!$R$8),"-",VLOOKUP(C164,$Q$15:$T$514,4,FALSE)))</f>
        <v/>
      </c>
      <c r="I164" s="26" t="str">
        <f>IF(C164="","",IF(OR(D164='Gear Train'!$R$6,D164='Gear Train'!$R$7,D164='Gear Train'!$R$8,F164='Gear Train'!$R$7),VLOOKUP(E164,$C$15:$M$514,7,FALSE),IF(D164='Gear Train'!$R$3,VLOOKUP(C164,$Q$15:$U$514,5,FALSE),VLOOKUP(E164,$C$15:$M$514,7,FALSE)*M164)))</f>
        <v/>
      </c>
      <c r="J164" s="26" t="str">
        <f>IF(C164="","",IF(OR(D164='Gear Train'!$R$6,D164='Gear Train'!$R$7,D164='Gear Train'!$R$8,F164='Gear Train'!$R$7),VLOOKUP(E164,$C$15:$M$514,8,FALSE),IF(D164='Gear Train'!$R$3,E164/I164,VLOOKUP(E164,$C$15:$M$514,8,FALSE)/M164)))</f>
        <v/>
      </c>
      <c r="K164" s="27" t="str">
        <f>IF(C164="","",IF(E164=$C$10,$C$11,IF(OR(D164='Gear Train'!$R$4,D164='Gear Train'!$R$5),IF(OR(F164='Gear Train'!$R$4,F164='Gear Train'!$R$5,F164='Gear Train'!$R$6),IF(VLOOKUP(E164,$C$15:$M$514,9,FALSE)='Gear Train'!$C$3,'Gear Train'!$C$4,'Gear Train'!$C$3),VLOOKUP(E164,$C$15:$M$514,9,FALSE)),VLOOKUP(E164,$C$15:$M$514,9,FALSE))))</f>
        <v/>
      </c>
      <c r="L164" s="26" t="str">
        <f>IF(C164="","",IF(G164="-","-",IF(K164='Gear Train'!$C$3,MOD(G164+J164*360,360),MOD(G164-J164*360,360))))</f>
        <v/>
      </c>
      <c r="M164" s="26" t="str">
        <f>IF(C164="","",IF(OR(D164='Gear Train'!$R$6,D164='Gear Train'!$R$7,D164='Gear Train'!$R$8,F164='Gear Train'!$R$7),VLOOKUP(E164,$C$15:$M$514,10,FALSE),IF(D164='Gear Train'!$R$3,"-",IF(F164='Gear Train'!$R$3,1,H164/VLOOKUP(E164,$Q$15:$T$514,4,FALSE)))))</f>
        <v/>
      </c>
      <c r="N164" s="26" t="str">
        <f t="shared" si="14"/>
        <v/>
      </c>
      <c r="O164" s="28" t="str">
        <f t="shared" si="15"/>
        <v/>
      </c>
      <c r="Q164" s="21"/>
      <c r="R164" s="21"/>
      <c r="S164" s="29"/>
      <c r="T164" s="29"/>
      <c r="U164" s="29"/>
      <c r="AD164" s="1"/>
      <c r="AE164" s="1"/>
      <c r="AF164" s="1"/>
      <c r="AG164" s="1"/>
      <c r="AH164" s="1"/>
    </row>
    <row r="165" spans="2:34">
      <c r="B165" s="20"/>
      <c r="C165" s="21"/>
      <c r="D165" s="22" t="str">
        <f t="shared" si="12"/>
        <v/>
      </c>
      <c r="E165" s="21"/>
      <c r="F165" s="24" t="str">
        <f t="shared" si="13"/>
        <v/>
      </c>
      <c r="G165" s="25" t="str">
        <f>IF(C165="","",IF(D165='Gear Train'!$R$3,"-",VLOOKUP(C165,$Q$15:$S$514,3,FALSE)))</f>
        <v/>
      </c>
      <c r="H165" s="25" t="str">
        <f>IF(C165="","",IF(OR(D165='Gear Train'!$R$7,D165='Gear Train'!$R$3,D165='Gear Train'!$R$8),"-",VLOOKUP(C165,$Q$15:$T$514,4,FALSE)))</f>
        <v/>
      </c>
      <c r="I165" s="26" t="str">
        <f>IF(C165="","",IF(OR(D165='Gear Train'!$R$6,D165='Gear Train'!$R$7,D165='Gear Train'!$R$8,F165='Gear Train'!$R$7),VLOOKUP(E165,$C$15:$M$514,7,FALSE),IF(D165='Gear Train'!$R$3,VLOOKUP(C165,$Q$15:$U$514,5,FALSE),VLOOKUP(E165,$C$15:$M$514,7,FALSE)*M165)))</f>
        <v/>
      </c>
      <c r="J165" s="26" t="str">
        <f>IF(C165="","",IF(OR(D165='Gear Train'!$R$6,D165='Gear Train'!$R$7,D165='Gear Train'!$R$8,F165='Gear Train'!$R$7),VLOOKUP(E165,$C$15:$M$514,8,FALSE),IF(D165='Gear Train'!$R$3,E165/I165,VLOOKUP(E165,$C$15:$M$514,8,FALSE)/M165)))</f>
        <v/>
      </c>
      <c r="K165" s="27" t="str">
        <f>IF(C165="","",IF(E165=$C$10,$C$11,IF(OR(D165='Gear Train'!$R$4,D165='Gear Train'!$R$5),IF(OR(F165='Gear Train'!$R$4,F165='Gear Train'!$R$5,F165='Gear Train'!$R$6),IF(VLOOKUP(E165,$C$15:$M$514,9,FALSE)='Gear Train'!$C$3,'Gear Train'!$C$4,'Gear Train'!$C$3),VLOOKUP(E165,$C$15:$M$514,9,FALSE)),VLOOKUP(E165,$C$15:$M$514,9,FALSE))))</f>
        <v/>
      </c>
      <c r="L165" s="26" t="str">
        <f>IF(C165="","",IF(G165="-","-",IF(K165='Gear Train'!$C$3,MOD(G165+J165*360,360),MOD(G165-J165*360,360))))</f>
        <v/>
      </c>
      <c r="M165" s="26" t="str">
        <f>IF(C165="","",IF(OR(D165='Gear Train'!$R$6,D165='Gear Train'!$R$7,D165='Gear Train'!$R$8,F165='Gear Train'!$R$7),VLOOKUP(E165,$C$15:$M$514,10,FALSE),IF(D165='Gear Train'!$R$3,"-",IF(F165='Gear Train'!$R$3,1,H165/VLOOKUP(E165,$Q$15:$T$514,4,FALSE)))))</f>
        <v/>
      </c>
      <c r="N165" s="26" t="str">
        <f t="shared" si="14"/>
        <v/>
      </c>
      <c r="O165" s="28" t="str">
        <f t="shared" si="15"/>
        <v/>
      </c>
      <c r="Q165" s="21"/>
      <c r="R165" s="21"/>
      <c r="S165" s="29"/>
      <c r="T165" s="29"/>
      <c r="U165" s="29"/>
      <c r="AD165" s="1"/>
      <c r="AE165" s="1"/>
      <c r="AF165" s="1"/>
      <c r="AG165" s="1"/>
      <c r="AH165" s="1"/>
    </row>
    <row r="166" spans="2:34">
      <c r="B166" s="20"/>
      <c r="C166" s="21"/>
      <c r="D166" s="22" t="str">
        <f t="shared" si="12"/>
        <v/>
      </c>
      <c r="E166" s="21"/>
      <c r="F166" s="24" t="str">
        <f t="shared" si="13"/>
        <v/>
      </c>
      <c r="G166" s="25" t="str">
        <f>IF(C166="","",IF(D166='Gear Train'!$R$3,"-",VLOOKUP(C166,$Q$15:$S$514,3,FALSE)))</f>
        <v/>
      </c>
      <c r="H166" s="25" t="str">
        <f>IF(C166="","",IF(OR(D166='Gear Train'!$R$7,D166='Gear Train'!$R$3,D166='Gear Train'!$R$8),"-",VLOOKUP(C166,$Q$15:$T$514,4,FALSE)))</f>
        <v/>
      </c>
      <c r="I166" s="26" t="str">
        <f>IF(C166="","",IF(OR(D166='Gear Train'!$R$6,D166='Gear Train'!$R$7,D166='Gear Train'!$R$8,F166='Gear Train'!$R$7),VLOOKUP(E166,$C$15:$M$514,7,FALSE),IF(D166='Gear Train'!$R$3,VLOOKUP(C166,$Q$15:$U$514,5,FALSE),VLOOKUP(E166,$C$15:$M$514,7,FALSE)*M166)))</f>
        <v/>
      </c>
      <c r="J166" s="26" t="str">
        <f>IF(C166="","",IF(OR(D166='Gear Train'!$R$6,D166='Gear Train'!$R$7,D166='Gear Train'!$R$8,F166='Gear Train'!$R$7),VLOOKUP(E166,$C$15:$M$514,8,FALSE),IF(D166='Gear Train'!$R$3,E166/I166,VLOOKUP(E166,$C$15:$M$514,8,FALSE)/M166)))</f>
        <v/>
      </c>
      <c r="K166" s="27" t="str">
        <f>IF(C166="","",IF(E166=$C$10,$C$11,IF(OR(D166='Gear Train'!$R$4,D166='Gear Train'!$R$5),IF(OR(F166='Gear Train'!$R$4,F166='Gear Train'!$R$5,F166='Gear Train'!$R$6),IF(VLOOKUP(E166,$C$15:$M$514,9,FALSE)='Gear Train'!$C$3,'Gear Train'!$C$4,'Gear Train'!$C$3),VLOOKUP(E166,$C$15:$M$514,9,FALSE)),VLOOKUP(E166,$C$15:$M$514,9,FALSE))))</f>
        <v/>
      </c>
      <c r="L166" s="26" t="str">
        <f>IF(C166="","",IF(G166="-","-",IF(K166='Gear Train'!$C$3,MOD(G166+J166*360,360),MOD(G166-J166*360,360))))</f>
        <v/>
      </c>
      <c r="M166" s="26" t="str">
        <f>IF(C166="","",IF(OR(D166='Gear Train'!$R$6,D166='Gear Train'!$R$7,D166='Gear Train'!$R$8,F166='Gear Train'!$R$7),VLOOKUP(E166,$C$15:$M$514,10,FALSE),IF(D166='Gear Train'!$R$3,"-",IF(F166='Gear Train'!$R$3,1,H166/VLOOKUP(E166,$Q$15:$T$514,4,FALSE)))))</f>
        <v/>
      </c>
      <c r="N166" s="26" t="str">
        <f t="shared" si="14"/>
        <v/>
      </c>
      <c r="O166" s="28" t="str">
        <f t="shared" si="15"/>
        <v/>
      </c>
      <c r="Q166" s="21"/>
      <c r="R166" s="21"/>
      <c r="S166" s="29"/>
      <c r="T166" s="29"/>
      <c r="U166" s="29"/>
      <c r="AD166" s="1"/>
      <c r="AE166" s="1"/>
      <c r="AF166" s="1"/>
      <c r="AG166" s="1"/>
      <c r="AH166" s="1"/>
    </row>
    <row r="167" spans="2:34">
      <c r="B167" s="20"/>
      <c r="C167" s="21"/>
      <c r="D167" s="22" t="str">
        <f t="shared" si="12"/>
        <v/>
      </c>
      <c r="E167" s="21"/>
      <c r="F167" s="24" t="str">
        <f t="shared" si="13"/>
        <v/>
      </c>
      <c r="G167" s="25" t="str">
        <f>IF(C167="","",IF(D167='Gear Train'!$R$3,"-",VLOOKUP(C167,$Q$15:$S$514,3,FALSE)))</f>
        <v/>
      </c>
      <c r="H167" s="25" t="str">
        <f>IF(C167="","",IF(OR(D167='Gear Train'!$R$7,D167='Gear Train'!$R$3,D167='Gear Train'!$R$8),"-",VLOOKUP(C167,$Q$15:$T$514,4,FALSE)))</f>
        <v/>
      </c>
      <c r="I167" s="26" t="str">
        <f>IF(C167="","",IF(OR(D167='Gear Train'!$R$6,D167='Gear Train'!$R$7,D167='Gear Train'!$R$8,F167='Gear Train'!$R$7),VLOOKUP(E167,$C$15:$M$514,7,FALSE),IF(D167='Gear Train'!$R$3,VLOOKUP(C167,$Q$15:$U$514,5,FALSE),VLOOKUP(E167,$C$15:$M$514,7,FALSE)*M167)))</f>
        <v/>
      </c>
      <c r="J167" s="26" t="str">
        <f>IF(C167="","",IF(OR(D167='Gear Train'!$R$6,D167='Gear Train'!$R$7,D167='Gear Train'!$R$8,F167='Gear Train'!$R$7),VLOOKUP(E167,$C$15:$M$514,8,FALSE),IF(D167='Gear Train'!$R$3,E167/I167,VLOOKUP(E167,$C$15:$M$514,8,FALSE)/M167)))</f>
        <v/>
      </c>
      <c r="K167" s="27" t="str">
        <f>IF(C167="","",IF(E167=$C$10,$C$11,IF(OR(D167='Gear Train'!$R$4,D167='Gear Train'!$R$5),IF(OR(F167='Gear Train'!$R$4,F167='Gear Train'!$R$5,F167='Gear Train'!$R$6),IF(VLOOKUP(E167,$C$15:$M$514,9,FALSE)='Gear Train'!$C$3,'Gear Train'!$C$4,'Gear Train'!$C$3),VLOOKUP(E167,$C$15:$M$514,9,FALSE)),VLOOKUP(E167,$C$15:$M$514,9,FALSE))))</f>
        <v/>
      </c>
      <c r="L167" s="26" t="str">
        <f>IF(C167="","",IF(G167="-","-",IF(K167='Gear Train'!$C$3,MOD(G167+J167*360,360),MOD(G167-J167*360,360))))</f>
        <v/>
      </c>
      <c r="M167" s="26" t="str">
        <f>IF(C167="","",IF(OR(D167='Gear Train'!$R$6,D167='Gear Train'!$R$7,D167='Gear Train'!$R$8,F167='Gear Train'!$R$7),VLOOKUP(E167,$C$15:$M$514,10,FALSE),IF(D167='Gear Train'!$R$3,"-",IF(F167='Gear Train'!$R$3,1,H167/VLOOKUP(E167,$Q$15:$T$514,4,FALSE)))))</f>
        <v/>
      </c>
      <c r="N167" s="26" t="str">
        <f t="shared" si="14"/>
        <v/>
      </c>
      <c r="O167" s="28" t="str">
        <f t="shared" si="15"/>
        <v/>
      </c>
      <c r="Q167" s="21"/>
      <c r="R167" s="21"/>
      <c r="S167" s="29"/>
      <c r="T167" s="29"/>
      <c r="U167" s="29"/>
      <c r="AD167" s="1"/>
      <c r="AE167" s="1"/>
      <c r="AF167" s="1"/>
      <c r="AG167" s="1"/>
      <c r="AH167" s="1"/>
    </row>
    <row r="168" spans="2:34">
      <c r="B168" s="20"/>
      <c r="C168" s="21"/>
      <c r="D168" s="22" t="str">
        <f t="shared" si="12"/>
        <v/>
      </c>
      <c r="E168" s="21"/>
      <c r="F168" s="24" t="str">
        <f t="shared" si="13"/>
        <v/>
      </c>
      <c r="G168" s="25" t="str">
        <f>IF(C168="","",IF(D168='Gear Train'!$R$3,"-",VLOOKUP(C168,$Q$15:$S$514,3,FALSE)))</f>
        <v/>
      </c>
      <c r="H168" s="25" t="str">
        <f>IF(C168="","",IF(OR(D168='Gear Train'!$R$7,D168='Gear Train'!$R$3,D168='Gear Train'!$R$8),"-",VLOOKUP(C168,$Q$15:$T$514,4,FALSE)))</f>
        <v/>
      </c>
      <c r="I168" s="26" t="str">
        <f>IF(C168="","",IF(OR(D168='Gear Train'!$R$6,D168='Gear Train'!$R$7,D168='Gear Train'!$R$8,F168='Gear Train'!$R$7),VLOOKUP(E168,$C$15:$M$514,7,FALSE),IF(D168='Gear Train'!$R$3,VLOOKUP(C168,$Q$15:$U$514,5,FALSE),VLOOKUP(E168,$C$15:$M$514,7,FALSE)*M168)))</f>
        <v/>
      </c>
      <c r="J168" s="26" t="str">
        <f>IF(C168="","",IF(OR(D168='Gear Train'!$R$6,D168='Gear Train'!$R$7,D168='Gear Train'!$R$8,F168='Gear Train'!$R$7),VLOOKUP(E168,$C$15:$M$514,8,FALSE),IF(D168='Gear Train'!$R$3,E168/I168,VLOOKUP(E168,$C$15:$M$514,8,FALSE)/M168)))</f>
        <v/>
      </c>
      <c r="K168" s="27" t="str">
        <f>IF(C168="","",IF(E168=$C$10,$C$11,IF(OR(D168='Gear Train'!$R$4,D168='Gear Train'!$R$5),IF(OR(F168='Gear Train'!$R$4,F168='Gear Train'!$R$5,F168='Gear Train'!$R$6),IF(VLOOKUP(E168,$C$15:$M$514,9,FALSE)='Gear Train'!$C$3,'Gear Train'!$C$4,'Gear Train'!$C$3),VLOOKUP(E168,$C$15:$M$514,9,FALSE)),VLOOKUP(E168,$C$15:$M$514,9,FALSE))))</f>
        <v/>
      </c>
      <c r="L168" s="26" t="str">
        <f>IF(C168="","",IF(G168="-","-",IF(K168='Gear Train'!$C$3,MOD(G168+J168*360,360),MOD(G168-J168*360,360))))</f>
        <v/>
      </c>
      <c r="M168" s="26" t="str">
        <f>IF(C168="","",IF(OR(D168='Gear Train'!$R$6,D168='Gear Train'!$R$7,D168='Gear Train'!$R$8,F168='Gear Train'!$R$7),VLOOKUP(E168,$C$15:$M$514,10,FALSE),IF(D168='Gear Train'!$R$3,"-",IF(F168='Gear Train'!$R$3,1,H168/VLOOKUP(E168,$Q$15:$T$514,4,FALSE)))))</f>
        <v/>
      </c>
      <c r="N168" s="26" t="str">
        <f t="shared" si="14"/>
        <v/>
      </c>
      <c r="O168" s="28" t="str">
        <f t="shared" si="15"/>
        <v/>
      </c>
      <c r="Q168" s="21"/>
      <c r="R168" s="21"/>
      <c r="S168" s="29"/>
      <c r="T168" s="29"/>
      <c r="U168" s="29"/>
      <c r="AD168" s="1"/>
      <c r="AE168" s="1"/>
      <c r="AF168" s="1"/>
      <c r="AG168" s="1"/>
      <c r="AH168" s="1"/>
    </row>
    <row r="169" spans="2:34">
      <c r="B169" s="20"/>
      <c r="C169" s="21"/>
      <c r="D169" s="22" t="str">
        <f t="shared" si="12"/>
        <v/>
      </c>
      <c r="E169" s="21"/>
      <c r="F169" s="24" t="str">
        <f t="shared" si="13"/>
        <v/>
      </c>
      <c r="G169" s="25" t="str">
        <f>IF(C169="","",IF(D169='Gear Train'!$R$3,"-",VLOOKUP(C169,$Q$15:$S$514,3,FALSE)))</f>
        <v/>
      </c>
      <c r="H169" s="25" t="str">
        <f>IF(C169="","",IF(OR(D169='Gear Train'!$R$7,D169='Gear Train'!$R$3,D169='Gear Train'!$R$8),"-",VLOOKUP(C169,$Q$15:$T$514,4,FALSE)))</f>
        <v/>
      </c>
      <c r="I169" s="26" t="str">
        <f>IF(C169="","",IF(OR(D169='Gear Train'!$R$6,D169='Gear Train'!$R$7,D169='Gear Train'!$R$8,F169='Gear Train'!$R$7),VLOOKUP(E169,$C$15:$M$514,7,FALSE),IF(D169='Gear Train'!$R$3,VLOOKUP(C169,$Q$15:$U$514,5,FALSE),VLOOKUP(E169,$C$15:$M$514,7,FALSE)*M169)))</f>
        <v/>
      </c>
      <c r="J169" s="26" t="str">
        <f>IF(C169="","",IF(OR(D169='Gear Train'!$R$6,D169='Gear Train'!$R$7,D169='Gear Train'!$R$8,F169='Gear Train'!$R$7),VLOOKUP(E169,$C$15:$M$514,8,FALSE),IF(D169='Gear Train'!$R$3,E169/I169,VLOOKUP(E169,$C$15:$M$514,8,FALSE)/M169)))</f>
        <v/>
      </c>
      <c r="K169" s="27" t="str">
        <f>IF(C169="","",IF(E169=$C$10,$C$11,IF(OR(D169='Gear Train'!$R$4,D169='Gear Train'!$R$5),IF(OR(F169='Gear Train'!$R$4,F169='Gear Train'!$R$5,F169='Gear Train'!$R$6),IF(VLOOKUP(E169,$C$15:$M$514,9,FALSE)='Gear Train'!$C$3,'Gear Train'!$C$4,'Gear Train'!$C$3),VLOOKUP(E169,$C$15:$M$514,9,FALSE)),VLOOKUP(E169,$C$15:$M$514,9,FALSE))))</f>
        <v/>
      </c>
      <c r="L169" s="26" t="str">
        <f>IF(C169="","",IF(G169="-","-",IF(K169='Gear Train'!$C$3,MOD(G169+J169*360,360),MOD(G169-J169*360,360))))</f>
        <v/>
      </c>
      <c r="M169" s="26" t="str">
        <f>IF(C169="","",IF(OR(D169='Gear Train'!$R$6,D169='Gear Train'!$R$7,D169='Gear Train'!$R$8,F169='Gear Train'!$R$7),VLOOKUP(E169,$C$15:$M$514,10,FALSE),IF(D169='Gear Train'!$R$3,"-",IF(F169='Gear Train'!$R$3,1,H169/VLOOKUP(E169,$Q$15:$T$514,4,FALSE)))))</f>
        <v/>
      </c>
      <c r="N169" s="26" t="str">
        <f t="shared" si="14"/>
        <v/>
      </c>
      <c r="O169" s="28" t="str">
        <f t="shared" si="15"/>
        <v/>
      </c>
      <c r="Q169" s="21"/>
      <c r="R169" s="21"/>
      <c r="S169" s="29"/>
      <c r="T169" s="29"/>
      <c r="U169" s="29"/>
      <c r="AD169" s="1"/>
      <c r="AE169" s="1"/>
      <c r="AF169" s="1"/>
      <c r="AG169" s="1"/>
      <c r="AH169" s="1"/>
    </row>
    <row r="170" spans="2:34">
      <c r="B170" s="20"/>
      <c r="C170" s="21"/>
      <c r="D170" s="22" t="str">
        <f t="shared" si="12"/>
        <v/>
      </c>
      <c r="E170" s="21"/>
      <c r="F170" s="24" t="str">
        <f t="shared" si="13"/>
        <v/>
      </c>
      <c r="G170" s="25" t="str">
        <f>IF(C170="","",IF(D170='Gear Train'!$R$3,"-",VLOOKUP(C170,$Q$15:$S$514,3,FALSE)))</f>
        <v/>
      </c>
      <c r="H170" s="25" t="str">
        <f>IF(C170="","",IF(OR(D170='Gear Train'!$R$7,D170='Gear Train'!$R$3,D170='Gear Train'!$R$8),"-",VLOOKUP(C170,$Q$15:$T$514,4,FALSE)))</f>
        <v/>
      </c>
      <c r="I170" s="26" t="str">
        <f>IF(C170="","",IF(OR(D170='Gear Train'!$R$6,D170='Gear Train'!$R$7,D170='Gear Train'!$R$8,F170='Gear Train'!$R$7),VLOOKUP(E170,$C$15:$M$514,7,FALSE),IF(D170='Gear Train'!$R$3,VLOOKUP(C170,$Q$15:$U$514,5,FALSE),VLOOKUP(E170,$C$15:$M$514,7,FALSE)*M170)))</f>
        <v/>
      </c>
      <c r="J170" s="26" t="str">
        <f>IF(C170="","",IF(OR(D170='Gear Train'!$R$6,D170='Gear Train'!$R$7,D170='Gear Train'!$R$8,F170='Gear Train'!$R$7),VLOOKUP(E170,$C$15:$M$514,8,FALSE),IF(D170='Gear Train'!$R$3,E170/I170,VLOOKUP(E170,$C$15:$M$514,8,FALSE)/M170)))</f>
        <v/>
      </c>
      <c r="K170" s="27" t="str">
        <f>IF(C170="","",IF(E170=$C$10,$C$11,IF(OR(D170='Gear Train'!$R$4,D170='Gear Train'!$R$5),IF(OR(F170='Gear Train'!$R$4,F170='Gear Train'!$R$5,F170='Gear Train'!$R$6),IF(VLOOKUP(E170,$C$15:$M$514,9,FALSE)='Gear Train'!$C$3,'Gear Train'!$C$4,'Gear Train'!$C$3),VLOOKUP(E170,$C$15:$M$514,9,FALSE)),VLOOKUP(E170,$C$15:$M$514,9,FALSE))))</f>
        <v/>
      </c>
      <c r="L170" s="26" t="str">
        <f>IF(C170="","",IF(G170="-","-",IF(K170='Gear Train'!$C$3,MOD(G170+J170*360,360),MOD(G170-J170*360,360))))</f>
        <v/>
      </c>
      <c r="M170" s="26" t="str">
        <f>IF(C170="","",IF(OR(D170='Gear Train'!$R$6,D170='Gear Train'!$R$7,D170='Gear Train'!$R$8,F170='Gear Train'!$R$7),VLOOKUP(E170,$C$15:$M$514,10,FALSE),IF(D170='Gear Train'!$R$3,"-",IF(F170='Gear Train'!$R$3,1,H170/VLOOKUP(E170,$Q$15:$T$514,4,FALSE)))))</f>
        <v/>
      </c>
      <c r="N170" s="26" t="str">
        <f t="shared" si="14"/>
        <v/>
      </c>
      <c r="O170" s="28" t="str">
        <f t="shared" si="15"/>
        <v/>
      </c>
      <c r="Q170" s="21"/>
      <c r="R170" s="21"/>
      <c r="S170" s="29"/>
      <c r="T170" s="29"/>
      <c r="U170" s="29"/>
      <c r="AD170" s="1"/>
      <c r="AE170" s="1"/>
      <c r="AF170" s="1"/>
      <c r="AG170" s="1"/>
      <c r="AH170" s="1"/>
    </row>
    <row r="171" spans="2:34">
      <c r="B171" s="20"/>
      <c r="C171" s="21"/>
      <c r="D171" s="22" t="str">
        <f t="shared" si="12"/>
        <v/>
      </c>
      <c r="E171" s="21"/>
      <c r="F171" s="24" t="str">
        <f t="shared" si="13"/>
        <v/>
      </c>
      <c r="G171" s="25" t="str">
        <f>IF(C171="","",IF(D171='Gear Train'!$R$3,"-",VLOOKUP(C171,$Q$15:$S$514,3,FALSE)))</f>
        <v/>
      </c>
      <c r="H171" s="25" t="str">
        <f>IF(C171="","",IF(OR(D171='Gear Train'!$R$7,D171='Gear Train'!$R$3,D171='Gear Train'!$R$8),"-",VLOOKUP(C171,$Q$15:$T$514,4,FALSE)))</f>
        <v/>
      </c>
      <c r="I171" s="26" t="str">
        <f>IF(C171="","",IF(OR(D171='Gear Train'!$R$6,D171='Gear Train'!$R$7,D171='Gear Train'!$R$8,F171='Gear Train'!$R$7),VLOOKUP(E171,$C$15:$M$514,7,FALSE),IF(D171='Gear Train'!$R$3,VLOOKUP(C171,$Q$15:$U$514,5,FALSE),VLOOKUP(E171,$C$15:$M$514,7,FALSE)*M171)))</f>
        <v/>
      </c>
      <c r="J171" s="26" t="str">
        <f>IF(C171="","",IF(OR(D171='Gear Train'!$R$6,D171='Gear Train'!$R$7,D171='Gear Train'!$R$8,F171='Gear Train'!$R$7),VLOOKUP(E171,$C$15:$M$514,8,FALSE),IF(D171='Gear Train'!$R$3,E171/I171,VLOOKUP(E171,$C$15:$M$514,8,FALSE)/M171)))</f>
        <v/>
      </c>
      <c r="K171" s="27" t="str">
        <f>IF(C171="","",IF(E171=$C$10,$C$11,IF(OR(D171='Gear Train'!$R$4,D171='Gear Train'!$R$5),IF(OR(F171='Gear Train'!$R$4,F171='Gear Train'!$R$5,F171='Gear Train'!$R$6),IF(VLOOKUP(E171,$C$15:$M$514,9,FALSE)='Gear Train'!$C$3,'Gear Train'!$C$4,'Gear Train'!$C$3),VLOOKUP(E171,$C$15:$M$514,9,FALSE)),VLOOKUP(E171,$C$15:$M$514,9,FALSE))))</f>
        <v/>
      </c>
      <c r="L171" s="26" t="str">
        <f>IF(C171="","",IF(G171="-","-",IF(K171='Gear Train'!$C$3,MOD(G171+J171*360,360),MOD(G171-J171*360,360))))</f>
        <v/>
      </c>
      <c r="M171" s="26" t="str">
        <f>IF(C171="","",IF(OR(D171='Gear Train'!$R$6,D171='Gear Train'!$R$7,D171='Gear Train'!$R$8,F171='Gear Train'!$R$7),VLOOKUP(E171,$C$15:$M$514,10,FALSE),IF(D171='Gear Train'!$R$3,"-",IF(F171='Gear Train'!$R$3,1,H171/VLOOKUP(E171,$Q$15:$T$514,4,FALSE)))))</f>
        <v/>
      </c>
      <c r="N171" s="26" t="str">
        <f t="shared" si="14"/>
        <v/>
      </c>
      <c r="O171" s="28" t="str">
        <f t="shared" si="15"/>
        <v/>
      </c>
      <c r="Q171" s="21"/>
      <c r="R171" s="21"/>
      <c r="S171" s="29"/>
      <c r="T171" s="29"/>
      <c r="U171" s="29"/>
      <c r="AD171" s="1"/>
      <c r="AE171" s="1"/>
      <c r="AF171" s="1"/>
      <c r="AG171" s="1"/>
      <c r="AH171" s="1"/>
    </row>
    <row r="172" spans="2:34">
      <c r="B172" s="20"/>
      <c r="C172" s="21"/>
      <c r="D172" s="22" t="str">
        <f t="shared" si="12"/>
        <v/>
      </c>
      <c r="E172" s="21"/>
      <c r="F172" s="24" t="str">
        <f t="shared" si="13"/>
        <v/>
      </c>
      <c r="G172" s="25" t="str">
        <f>IF(C172="","",IF(D172='Gear Train'!$R$3,"-",VLOOKUP(C172,$Q$15:$S$514,3,FALSE)))</f>
        <v/>
      </c>
      <c r="H172" s="25" t="str">
        <f>IF(C172="","",IF(OR(D172='Gear Train'!$R$7,D172='Gear Train'!$R$3,D172='Gear Train'!$R$8),"-",VLOOKUP(C172,$Q$15:$T$514,4,FALSE)))</f>
        <v/>
      </c>
      <c r="I172" s="26" t="str">
        <f>IF(C172="","",IF(OR(D172='Gear Train'!$R$6,D172='Gear Train'!$R$7,D172='Gear Train'!$R$8,F172='Gear Train'!$R$7),VLOOKUP(E172,$C$15:$M$514,7,FALSE),IF(D172='Gear Train'!$R$3,VLOOKUP(C172,$Q$15:$U$514,5,FALSE),VLOOKUP(E172,$C$15:$M$514,7,FALSE)*M172)))</f>
        <v/>
      </c>
      <c r="J172" s="26" t="str">
        <f>IF(C172="","",IF(OR(D172='Gear Train'!$R$6,D172='Gear Train'!$R$7,D172='Gear Train'!$R$8,F172='Gear Train'!$R$7),VLOOKUP(E172,$C$15:$M$514,8,FALSE),IF(D172='Gear Train'!$R$3,E172/I172,VLOOKUP(E172,$C$15:$M$514,8,FALSE)/M172)))</f>
        <v/>
      </c>
      <c r="K172" s="27" t="str">
        <f>IF(C172="","",IF(E172=$C$10,$C$11,IF(OR(D172='Gear Train'!$R$4,D172='Gear Train'!$R$5),IF(OR(F172='Gear Train'!$R$4,F172='Gear Train'!$R$5,F172='Gear Train'!$R$6),IF(VLOOKUP(E172,$C$15:$M$514,9,FALSE)='Gear Train'!$C$3,'Gear Train'!$C$4,'Gear Train'!$C$3),VLOOKUP(E172,$C$15:$M$514,9,FALSE)),VLOOKUP(E172,$C$15:$M$514,9,FALSE))))</f>
        <v/>
      </c>
      <c r="L172" s="26" t="str">
        <f>IF(C172="","",IF(G172="-","-",IF(K172='Gear Train'!$C$3,MOD(G172+J172*360,360),MOD(G172-J172*360,360))))</f>
        <v/>
      </c>
      <c r="M172" s="26" t="str">
        <f>IF(C172="","",IF(OR(D172='Gear Train'!$R$6,D172='Gear Train'!$R$7,D172='Gear Train'!$R$8,F172='Gear Train'!$R$7),VLOOKUP(E172,$C$15:$M$514,10,FALSE),IF(D172='Gear Train'!$R$3,"-",IF(F172='Gear Train'!$R$3,1,H172/VLOOKUP(E172,$Q$15:$T$514,4,FALSE)))))</f>
        <v/>
      </c>
      <c r="N172" s="26" t="str">
        <f t="shared" si="14"/>
        <v/>
      </c>
      <c r="O172" s="28" t="str">
        <f t="shared" si="15"/>
        <v/>
      </c>
      <c r="Q172" s="21"/>
      <c r="R172" s="21"/>
      <c r="S172" s="29"/>
      <c r="T172" s="29"/>
      <c r="U172" s="29"/>
      <c r="AD172" s="1"/>
      <c r="AE172" s="1"/>
      <c r="AF172" s="1"/>
      <c r="AG172" s="1"/>
      <c r="AH172" s="1"/>
    </row>
    <row r="173" spans="2:34">
      <c r="B173" s="20"/>
      <c r="C173" s="21"/>
      <c r="D173" s="22" t="str">
        <f t="shared" si="12"/>
        <v/>
      </c>
      <c r="E173" s="21"/>
      <c r="F173" s="24" t="str">
        <f t="shared" si="13"/>
        <v/>
      </c>
      <c r="G173" s="25" t="str">
        <f>IF(C173="","",IF(D173='Gear Train'!$R$3,"-",VLOOKUP(C173,$Q$15:$S$514,3,FALSE)))</f>
        <v/>
      </c>
      <c r="H173" s="25" t="str">
        <f>IF(C173="","",IF(OR(D173='Gear Train'!$R$7,D173='Gear Train'!$R$3,D173='Gear Train'!$R$8),"-",VLOOKUP(C173,$Q$15:$T$514,4,FALSE)))</f>
        <v/>
      </c>
      <c r="I173" s="26" t="str">
        <f>IF(C173="","",IF(OR(D173='Gear Train'!$R$6,D173='Gear Train'!$R$7,D173='Gear Train'!$R$8,F173='Gear Train'!$R$7),VLOOKUP(E173,$C$15:$M$514,7,FALSE),IF(D173='Gear Train'!$R$3,VLOOKUP(C173,$Q$15:$U$514,5,FALSE),VLOOKUP(E173,$C$15:$M$514,7,FALSE)*M173)))</f>
        <v/>
      </c>
      <c r="J173" s="26" t="str">
        <f>IF(C173="","",IF(OR(D173='Gear Train'!$R$6,D173='Gear Train'!$R$7,D173='Gear Train'!$R$8,F173='Gear Train'!$R$7),VLOOKUP(E173,$C$15:$M$514,8,FALSE),IF(D173='Gear Train'!$R$3,E173/I173,VLOOKUP(E173,$C$15:$M$514,8,FALSE)/M173)))</f>
        <v/>
      </c>
      <c r="K173" s="27" t="str">
        <f>IF(C173="","",IF(E173=$C$10,$C$11,IF(OR(D173='Gear Train'!$R$4,D173='Gear Train'!$R$5),IF(OR(F173='Gear Train'!$R$4,F173='Gear Train'!$R$5,F173='Gear Train'!$R$6),IF(VLOOKUP(E173,$C$15:$M$514,9,FALSE)='Gear Train'!$C$3,'Gear Train'!$C$4,'Gear Train'!$C$3),VLOOKUP(E173,$C$15:$M$514,9,FALSE)),VLOOKUP(E173,$C$15:$M$514,9,FALSE))))</f>
        <v/>
      </c>
      <c r="L173" s="26" t="str">
        <f>IF(C173="","",IF(G173="-","-",IF(K173='Gear Train'!$C$3,MOD(G173+J173*360,360),MOD(G173-J173*360,360))))</f>
        <v/>
      </c>
      <c r="M173" s="26" t="str">
        <f>IF(C173="","",IF(OR(D173='Gear Train'!$R$6,D173='Gear Train'!$R$7,D173='Gear Train'!$R$8,F173='Gear Train'!$R$7),VLOOKUP(E173,$C$15:$M$514,10,FALSE),IF(D173='Gear Train'!$R$3,"-",IF(F173='Gear Train'!$R$3,1,H173/VLOOKUP(E173,$Q$15:$T$514,4,FALSE)))))</f>
        <v/>
      </c>
      <c r="N173" s="26" t="str">
        <f t="shared" si="14"/>
        <v/>
      </c>
      <c r="O173" s="28" t="str">
        <f t="shared" si="15"/>
        <v/>
      </c>
      <c r="Q173" s="21"/>
      <c r="R173" s="21"/>
      <c r="S173" s="29"/>
      <c r="T173" s="29"/>
      <c r="U173" s="29"/>
      <c r="AD173" s="1"/>
      <c r="AE173" s="1"/>
      <c r="AF173" s="1"/>
      <c r="AG173" s="1"/>
      <c r="AH173" s="1"/>
    </row>
    <row r="174" spans="2:34">
      <c r="B174" s="20"/>
      <c r="C174" s="21"/>
      <c r="D174" s="22" t="str">
        <f t="shared" si="12"/>
        <v/>
      </c>
      <c r="E174" s="21"/>
      <c r="F174" s="24" t="str">
        <f t="shared" si="13"/>
        <v/>
      </c>
      <c r="G174" s="25" t="str">
        <f>IF(C174="","",IF(D174='Gear Train'!$R$3,"-",VLOOKUP(C174,$Q$15:$S$514,3,FALSE)))</f>
        <v/>
      </c>
      <c r="H174" s="25" t="str">
        <f>IF(C174="","",IF(OR(D174='Gear Train'!$R$7,D174='Gear Train'!$R$3,D174='Gear Train'!$R$8),"-",VLOOKUP(C174,$Q$15:$T$514,4,FALSE)))</f>
        <v/>
      </c>
      <c r="I174" s="26" t="str">
        <f>IF(C174="","",IF(OR(D174='Gear Train'!$R$6,D174='Gear Train'!$R$7,D174='Gear Train'!$R$8,F174='Gear Train'!$R$7),VLOOKUP(E174,$C$15:$M$514,7,FALSE),IF(D174='Gear Train'!$R$3,VLOOKUP(C174,$Q$15:$U$514,5,FALSE),VLOOKUP(E174,$C$15:$M$514,7,FALSE)*M174)))</f>
        <v/>
      </c>
      <c r="J174" s="26" t="str">
        <f>IF(C174="","",IF(OR(D174='Gear Train'!$R$6,D174='Gear Train'!$R$7,D174='Gear Train'!$R$8,F174='Gear Train'!$R$7),VLOOKUP(E174,$C$15:$M$514,8,FALSE),IF(D174='Gear Train'!$R$3,E174/I174,VLOOKUP(E174,$C$15:$M$514,8,FALSE)/M174)))</f>
        <v/>
      </c>
      <c r="K174" s="27" t="str">
        <f>IF(C174="","",IF(E174=$C$10,$C$11,IF(OR(D174='Gear Train'!$R$4,D174='Gear Train'!$R$5),IF(OR(F174='Gear Train'!$R$4,F174='Gear Train'!$R$5,F174='Gear Train'!$R$6),IF(VLOOKUP(E174,$C$15:$M$514,9,FALSE)='Gear Train'!$C$3,'Gear Train'!$C$4,'Gear Train'!$C$3),VLOOKUP(E174,$C$15:$M$514,9,FALSE)),VLOOKUP(E174,$C$15:$M$514,9,FALSE))))</f>
        <v/>
      </c>
      <c r="L174" s="26" t="str">
        <f>IF(C174="","",IF(G174="-","-",IF(K174='Gear Train'!$C$3,MOD(G174+J174*360,360),MOD(G174-J174*360,360))))</f>
        <v/>
      </c>
      <c r="M174" s="26" t="str">
        <f>IF(C174="","",IF(OR(D174='Gear Train'!$R$6,D174='Gear Train'!$R$7,D174='Gear Train'!$R$8,F174='Gear Train'!$R$7),VLOOKUP(E174,$C$15:$M$514,10,FALSE),IF(D174='Gear Train'!$R$3,"-",IF(F174='Gear Train'!$R$3,1,H174/VLOOKUP(E174,$Q$15:$T$514,4,FALSE)))))</f>
        <v/>
      </c>
      <c r="N174" s="26" t="str">
        <f t="shared" si="14"/>
        <v/>
      </c>
      <c r="O174" s="28" t="str">
        <f t="shared" si="15"/>
        <v/>
      </c>
      <c r="Q174" s="21"/>
      <c r="R174" s="21"/>
      <c r="S174" s="29"/>
      <c r="T174" s="29"/>
      <c r="U174" s="29"/>
      <c r="AD174" s="1"/>
      <c r="AE174" s="1"/>
      <c r="AF174" s="1"/>
      <c r="AG174" s="1"/>
      <c r="AH174" s="1"/>
    </row>
    <row r="175" spans="2:34">
      <c r="B175" s="20"/>
      <c r="C175" s="21"/>
      <c r="D175" s="22" t="str">
        <f t="shared" si="12"/>
        <v/>
      </c>
      <c r="E175" s="21"/>
      <c r="F175" s="24" t="str">
        <f t="shared" si="13"/>
        <v/>
      </c>
      <c r="G175" s="25" t="str">
        <f>IF(C175="","",IF(D175='Gear Train'!$R$3,"-",VLOOKUP(C175,$Q$15:$S$514,3,FALSE)))</f>
        <v/>
      </c>
      <c r="H175" s="25" t="str">
        <f>IF(C175="","",IF(OR(D175='Gear Train'!$R$7,D175='Gear Train'!$R$3,D175='Gear Train'!$R$8),"-",VLOOKUP(C175,$Q$15:$T$514,4,FALSE)))</f>
        <v/>
      </c>
      <c r="I175" s="26" t="str">
        <f>IF(C175="","",IF(OR(D175='Gear Train'!$R$6,D175='Gear Train'!$R$7,D175='Gear Train'!$R$8,F175='Gear Train'!$R$7),VLOOKUP(E175,$C$15:$M$514,7,FALSE),IF(D175='Gear Train'!$R$3,VLOOKUP(C175,$Q$15:$U$514,5,FALSE),VLOOKUP(E175,$C$15:$M$514,7,FALSE)*M175)))</f>
        <v/>
      </c>
      <c r="J175" s="26" t="str">
        <f>IF(C175="","",IF(OR(D175='Gear Train'!$R$6,D175='Gear Train'!$R$7,D175='Gear Train'!$R$8,F175='Gear Train'!$R$7),VLOOKUP(E175,$C$15:$M$514,8,FALSE),IF(D175='Gear Train'!$R$3,E175/I175,VLOOKUP(E175,$C$15:$M$514,8,FALSE)/M175)))</f>
        <v/>
      </c>
      <c r="K175" s="27" t="str">
        <f>IF(C175="","",IF(E175=$C$10,$C$11,IF(OR(D175='Gear Train'!$R$4,D175='Gear Train'!$R$5),IF(OR(F175='Gear Train'!$R$4,F175='Gear Train'!$R$5,F175='Gear Train'!$R$6),IF(VLOOKUP(E175,$C$15:$M$514,9,FALSE)='Gear Train'!$C$3,'Gear Train'!$C$4,'Gear Train'!$C$3),VLOOKUP(E175,$C$15:$M$514,9,FALSE)),VLOOKUP(E175,$C$15:$M$514,9,FALSE))))</f>
        <v/>
      </c>
      <c r="L175" s="26" t="str">
        <f>IF(C175="","",IF(G175="-","-",IF(K175='Gear Train'!$C$3,MOD(G175+J175*360,360),MOD(G175-J175*360,360))))</f>
        <v/>
      </c>
      <c r="M175" s="26" t="str">
        <f>IF(C175="","",IF(OR(D175='Gear Train'!$R$6,D175='Gear Train'!$R$7,D175='Gear Train'!$R$8,F175='Gear Train'!$R$7),VLOOKUP(E175,$C$15:$M$514,10,FALSE),IF(D175='Gear Train'!$R$3,"-",IF(F175='Gear Train'!$R$3,1,H175/VLOOKUP(E175,$Q$15:$T$514,4,FALSE)))))</f>
        <v/>
      </c>
      <c r="N175" s="26" t="str">
        <f t="shared" si="14"/>
        <v/>
      </c>
      <c r="O175" s="28" t="str">
        <f t="shared" si="15"/>
        <v/>
      </c>
      <c r="Q175" s="21"/>
      <c r="R175" s="21"/>
      <c r="S175" s="29"/>
      <c r="T175" s="29"/>
      <c r="U175" s="29"/>
      <c r="AD175" s="1"/>
      <c r="AE175" s="1"/>
      <c r="AF175" s="1"/>
      <c r="AG175" s="1"/>
      <c r="AH175" s="1"/>
    </row>
    <row r="176" spans="2:34">
      <c r="B176" s="20"/>
      <c r="C176" s="21"/>
      <c r="D176" s="22" t="str">
        <f t="shared" si="12"/>
        <v/>
      </c>
      <c r="E176" s="21"/>
      <c r="F176" s="24" t="str">
        <f t="shared" si="13"/>
        <v/>
      </c>
      <c r="G176" s="25" t="str">
        <f>IF(C176="","",IF(D176='Gear Train'!$R$3,"-",VLOOKUP(C176,$Q$15:$S$514,3,FALSE)))</f>
        <v/>
      </c>
      <c r="H176" s="25" t="str">
        <f>IF(C176="","",IF(OR(D176='Gear Train'!$R$7,D176='Gear Train'!$R$3,D176='Gear Train'!$R$8),"-",VLOOKUP(C176,$Q$15:$T$514,4,FALSE)))</f>
        <v/>
      </c>
      <c r="I176" s="26" t="str">
        <f>IF(C176="","",IF(OR(D176='Gear Train'!$R$6,D176='Gear Train'!$R$7,D176='Gear Train'!$R$8,F176='Gear Train'!$R$7),VLOOKUP(E176,$C$15:$M$514,7,FALSE),IF(D176='Gear Train'!$R$3,VLOOKUP(C176,$Q$15:$U$514,5,FALSE),VLOOKUP(E176,$C$15:$M$514,7,FALSE)*M176)))</f>
        <v/>
      </c>
      <c r="J176" s="26" t="str">
        <f>IF(C176="","",IF(OR(D176='Gear Train'!$R$6,D176='Gear Train'!$R$7,D176='Gear Train'!$R$8,F176='Gear Train'!$R$7),VLOOKUP(E176,$C$15:$M$514,8,FALSE),IF(D176='Gear Train'!$R$3,E176/I176,VLOOKUP(E176,$C$15:$M$514,8,FALSE)/M176)))</f>
        <v/>
      </c>
      <c r="K176" s="27" t="str">
        <f>IF(C176="","",IF(E176=$C$10,$C$11,IF(OR(D176='Gear Train'!$R$4,D176='Gear Train'!$R$5),IF(OR(F176='Gear Train'!$R$4,F176='Gear Train'!$R$5,F176='Gear Train'!$R$6),IF(VLOOKUP(E176,$C$15:$M$514,9,FALSE)='Gear Train'!$C$3,'Gear Train'!$C$4,'Gear Train'!$C$3),VLOOKUP(E176,$C$15:$M$514,9,FALSE)),VLOOKUP(E176,$C$15:$M$514,9,FALSE))))</f>
        <v/>
      </c>
      <c r="L176" s="26" t="str">
        <f>IF(C176="","",IF(G176="-","-",IF(K176='Gear Train'!$C$3,MOD(G176+J176*360,360),MOD(G176-J176*360,360))))</f>
        <v/>
      </c>
      <c r="M176" s="26" t="str">
        <f>IF(C176="","",IF(OR(D176='Gear Train'!$R$6,D176='Gear Train'!$R$7,D176='Gear Train'!$R$8,F176='Gear Train'!$R$7),VLOOKUP(E176,$C$15:$M$514,10,FALSE),IF(D176='Gear Train'!$R$3,"-",IF(F176='Gear Train'!$R$3,1,H176/VLOOKUP(E176,$Q$15:$T$514,4,FALSE)))))</f>
        <v/>
      </c>
      <c r="N176" s="26" t="str">
        <f t="shared" si="14"/>
        <v/>
      </c>
      <c r="O176" s="28" t="str">
        <f t="shared" si="15"/>
        <v/>
      </c>
      <c r="Q176" s="21"/>
      <c r="R176" s="21"/>
      <c r="S176" s="29"/>
      <c r="T176" s="29"/>
      <c r="U176" s="29"/>
      <c r="AD176" s="1"/>
      <c r="AE176" s="1"/>
      <c r="AF176" s="1"/>
      <c r="AG176" s="1"/>
      <c r="AH176" s="1"/>
    </row>
    <row r="177" spans="2:34">
      <c r="B177" s="20"/>
      <c r="C177" s="21"/>
      <c r="D177" s="22" t="str">
        <f t="shared" si="12"/>
        <v/>
      </c>
      <c r="E177" s="21"/>
      <c r="F177" s="24" t="str">
        <f t="shared" si="13"/>
        <v/>
      </c>
      <c r="G177" s="25" t="str">
        <f>IF(C177="","",IF(D177='Gear Train'!$R$3,"-",VLOOKUP(C177,$Q$15:$S$514,3,FALSE)))</f>
        <v/>
      </c>
      <c r="H177" s="25" t="str">
        <f>IF(C177="","",IF(OR(D177='Gear Train'!$R$7,D177='Gear Train'!$R$3,D177='Gear Train'!$R$8),"-",VLOOKUP(C177,$Q$15:$T$514,4,FALSE)))</f>
        <v/>
      </c>
      <c r="I177" s="26" t="str">
        <f>IF(C177="","",IF(OR(D177='Gear Train'!$R$6,D177='Gear Train'!$R$7,D177='Gear Train'!$R$8,F177='Gear Train'!$R$7),VLOOKUP(E177,$C$15:$M$514,7,FALSE),IF(D177='Gear Train'!$R$3,VLOOKUP(C177,$Q$15:$U$514,5,FALSE),VLOOKUP(E177,$C$15:$M$514,7,FALSE)*M177)))</f>
        <v/>
      </c>
      <c r="J177" s="26" t="str">
        <f>IF(C177="","",IF(OR(D177='Gear Train'!$R$6,D177='Gear Train'!$R$7,D177='Gear Train'!$R$8,F177='Gear Train'!$R$7),VLOOKUP(E177,$C$15:$M$514,8,FALSE),IF(D177='Gear Train'!$R$3,E177/I177,VLOOKUP(E177,$C$15:$M$514,8,FALSE)/M177)))</f>
        <v/>
      </c>
      <c r="K177" s="27" t="str">
        <f>IF(C177="","",IF(E177=$C$10,$C$11,IF(OR(D177='Gear Train'!$R$4,D177='Gear Train'!$R$5),IF(OR(F177='Gear Train'!$R$4,F177='Gear Train'!$R$5,F177='Gear Train'!$R$6),IF(VLOOKUP(E177,$C$15:$M$514,9,FALSE)='Gear Train'!$C$3,'Gear Train'!$C$4,'Gear Train'!$C$3),VLOOKUP(E177,$C$15:$M$514,9,FALSE)),VLOOKUP(E177,$C$15:$M$514,9,FALSE))))</f>
        <v/>
      </c>
      <c r="L177" s="26" t="str">
        <f>IF(C177="","",IF(G177="-","-",IF(K177='Gear Train'!$C$3,MOD(G177+J177*360,360),MOD(G177-J177*360,360))))</f>
        <v/>
      </c>
      <c r="M177" s="26" t="str">
        <f>IF(C177="","",IF(OR(D177='Gear Train'!$R$6,D177='Gear Train'!$R$7,D177='Gear Train'!$R$8,F177='Gear Train'!$R$7),VLOOKUP(E177,$C$15:$M$514,10,FALSE),IF(D177='Gear Train'!$R$3,"-",IF(F177='Gear Train'!$R$3,1,H177/VLOOKUP(E177,$Q$15:$T$514,4,FALSE)))))</f>
        <v/>
      </c>
      <c r="N177" s="26" t="str">
        <f t="shared" si="14"/>
        <v/>
      </c>
      <c r="O177" s="28" t="str">
        <f t="shared" si="15"/>
        <v/>
      </c>
      <c r="Q177" s="21"/>
      <c r="R177" s="21"/>
      <c r="S177" s="29"/>
      <c r="T177" s="29"/>
      <c r="U177" s="29"/>
      <c r="AD177" s="1"/>
      <c r="AE177" s="1"/>
      <c r="AF177" s="1"/>
      <c r="AG177" s="1"/>
      <c r="AH177" s="1"/>
    </row>
    <row r="178" spans="2:34">
      <c r="B178" s="20"/>
      <c r="C178" s="21"/>
      <c r="D178" s="22" t="str">
        <f t="shared" si="12"/>
        <v/>
      </c>
      <c r="E178" s="21"/>
      <c r="F178" s="24" t="str">
        <f t="shared" si="13"/>
        <v/>
      </c>
      <c r="G178" s="25" t="str">
        <f>IF(C178="","",IF(D178='Gear Train'!$R$3,"-",VLOOKUP(C178,$Q$15:$S$514,3,FALSE)))</f>
        <v/>
      </c>
      <c r="H178" s="25" t="str">
        <f>IF(C178="","",IF(OR(D178='Gear Train'!$R$7,D178='Gear Train'!$R$3,D178='Gear Train'!$R$8),"-",VLOOKUP(C178,$Q$15:$T$514,4,FALSE)))</f>
        <v/>
      </c>
      <c r="I178" s="26" t="str">
        <f>IF(C178="","",IF(OR(D178='Gear Train'!$R$6,D178='Gear Train'!$R$7,D178='Gear Train'!$R$8,F178='Gear Train'!$R$7),VLOOKUP(E178,$C$15:$M$514,7,FALSE),IF(D178='Gear Train'!$R$3,VLOOKUP(C178,$Q$15:$U$514,5,FALSE),VLOOKUP(E178,$C$15:$M$514,7,FALSE)*M178)))</f>
        <v/>
      </c>
      <c r="J178" s="26" t="str">
        <f>IF(C178="","",IF(OR(D178='Gear Train'!$R$6,D178='Gear Train'!$R$7,D178='Gear Train'!$R$8,F178='Gear Train'!$R$7),VLOOKUP(E178,$C$15:$M$514,8,FALSE),IF(D178='Gear Train'!$R$3,E178/I178,VLOOKUP(E178,$C$15:$M$514,8,FALSE)/M178)))</f>
        <v/>
      </c>
      <c r="K178" s="27" t="str">
        <f>IF(C178="","",IF(E178=$C$10,$C$11,IF(OR(D178='Gear Train'!$R$4,D178='Gear Train'!$R$5),IF(OR(F178='Gear Train'!$R$4,F178='Gear Train'!$R$5,F178='Gear Train'!$R$6),IF(VLOOKUP(E178,$C$15:$M$514,9,FALSE)='Gear Train'!$C$3,'Gear Train'!$C$4,'Gear Train'!$C$3),VLOOKUP(E178,$C$15:$M$514,9,FALSE)),VLOOKUP(E178,$C$15:$M$514,9,FALSE))))</f>
        <v/>
      </c>
      <c r="L178" s="26" t="str">
        <f>IF(C178="","",IF(G178="-","-",IF(K178='Gear Train'!$C$3,MOD(G178+J178*360,360),MOD(G178-J178*360,360))))</f>
        <v/>
      </c>
      <c r="M178" s="26" t="str">
        <f>IF(C178="","",IF(OR(D178='Gear Train'!$R$6,D178='Gear Train'!$R$7,D178='Gear Train'!$R$8,F178='Gear Train'!$R$7),VLOOKUP(E178,$C$15:$M$514,10,FALSE),IF(D178='Gear Train'!$R$3,"-",IF(F178='Gear Train'!$R$3,1,H178/VLOOKUP(E178,$Q$15:$T$514,4,FALSE)))))</f>
        <v/>
      </c>
      <c r="N178" s="26" t="str">
        <f t="shared" si="14"/>
        <v/>
      </c>
      <c r="O178" s="28" t="str">
        <f t="shared" si="15"/>
        <v/>
      </c>
      <c r="Q178" s="21"/>
      <c r="R178" s="21"/>
      <c r="S178" s="29"/>
      <c r="T178" s="29"/>
      <c r="U178" s="29"/>
      <c r="AD178" s="1"/>
      <c r="AE178" s="1"/>
      <c r="AF178" s="1"/>
      <c r="AG178" s="1"/>
      <c r="AH178" s="1"/>
    </row>
    <row r="179" spans="2:34">
      <c r="B179" s="20"/>
      <c r="C179" s="21"/>
      <c r="D179" s="22" t="str">
        <f t="shared" si="12"/>
        <v/>
      </c>
      <c r="E179" s="21"/>
      <c r="F179" s="24" t="str">
        <f t="shared" si="13"/>
        <v/>
      </c>
      <c r="G179" s="25" t="str">
        <f>IF(C179="","",IF(D179='Gear Train'!$R$3,"-",VLOOKUP(C179,$Q$15:$S$514,3,FALSE)))</f>
        <v/>
      </c>
      <c r="H179" s="25" t="str">
        <f>IF(C179="","",IF(OR(D179='Gear Train'!$R$7,D179='Gear Train'!$R$3,D179='Gear Train'!$R$8),"-",VLOOKUP(C179,$Q$15:$T$514,4,FALSE)))</f>
        <v/>
      </c>
      <c r="I179" s="26" t="str">
        <f>IF(C179="","",IF(OR(D179='Gear Train'!$R$6,D179='Gear Train'!$R$7,D179='Gear Train'!$R$8,F179='Gear Train'!$R$7),VLOOKUP(E179,$C$15:$M$514,7,FALSE),IF(D179='Gear Train'!$R$3,VLOOKUP(C179,$Q$15:$U$514,5,FALSE),VLOOKUP(E179,$C$15:$M$514,7,FALSE)*M179)))</f>
        <v/>
      </c>
      <c r="J179" s="26" t="str">
        <f>IF(C179="","",IF(OR(D179='Gear Train'!$R$6,D179='Gear Train'!$R$7,D179='Gear Train'!$R$8,F179='Gear Train'!$R$7),VLOOKUP(E179,$C$15:$M$514,8,FALSE),IF(D179='Gear Train'!$R$3,E179/I179,VLOOKUP(E179,$C$15:$M$514,8,FALSE)/M179)))</f>
        <v/>
      </c>
      <c r="K179" s="27" t="str">
        <f>IF(C179="","",IF(E179=$C$10,$C$11,IF(OR(D179='Gear Train'!$R$4,D179='Gear Train'!$R$5),IF(OR(F179='Gear Train'!$R$4,F179='Gear Train'!$R$5,F179='Gear Train'!$R$6),IF(VLOOKUP(E179,$C$15:$M$514,9,FALSE)='Gear Train'!$C$3,'Gear Train'!$C$4,'Gear Train'!$C$3),VLOOKUP(E179,$C$15:$M$514,9,FALSE)),VLOOKUP(E179,$C$15:$M$514,9,FALSE))))</f>
        <v/>
      </c>
      <c r="L179" s="26" t="str">
        <f>IF(C179="","",IF(G179="-","-",IF(K179='Gear Train'!$C$3,MOD(G179+J179*360,360),MOD(G179-J179*360,360))))</f>
        <v/>
      </c>
      <c r="M179" s="26" t="str">
        <f>IF(C179="","",IF(OR(D179='Gear Train'!$R$6,D179='Gear Train'!$R$7,D179='Gear Train'!$R$8,F179='Gear Train'!$R$7),VLOOKUP(E179,$C$15:$M$514,10,FALSE),IF(D179='Gear Train'!$R$3,"-",IF(F179='Gear Train'!$R$3,1,H179/VLOOKUP(E179,$Q$15:$T$514,4,FALSE)))))</f>
        <v/>
      </c>
      <c r="N179" s="26" t="str">
        <f t="shared" si="14"/>
        <v/>
      </c>
      <c r="O179" s="28" t="str">
        <f t="shared" si="15"/>
        <v/>
      </c>
      <c r="Q179" s="21"/>
      <c r="R179" s="21"/>
      <c r="S179" s="29"/>
      <c r="T179" s="29"/>
      <c r="U179" s="29"/>
      <c r="AD179" s="1"/>
      <c r="AE179" s="1"/>
      <c r="AF179" s="1"/>
      <c r="AG179" s="1"/>
      <c r="AH179" s="1"/>
    </row>
    <row r="180" spans="2:34">
      <c r="B180" s="20"/>
      <c r="C180" s="21"/>
      <c r="D180" s="22" t="str">
        <f t="shared" si="12"/>
        <v/>
      </c>
      <c r="E180" s="21"/>
      <c r="F180" s="24" t="str">
        <f t="shared" si="13"/>
        <v/>
      </c>
      <c r="G180" s="25" t="str">
        <f>IF(C180="","",IF(D180='Gear Train'!$R$3,"-",VLOOKUP(C180,$Q$15:$S$514,3,FALSE)))</f>
        <v/>
      </c>
      <c r="H180" s="25" t="str">
        <f>IF(C180="","",IF(OR(D180='Gear Train'!$R$7,D180='Gear Train'!$R$3,D180='Gear Train'!$R$8),"-",VLOOKUP(C180,$Q$15:$T$514,4,FALSE)))</f>
        <v/>
      </c>
      <c r="I180" s="26" t="str">
        <f>IF(C180="","",IF(OR(D180='Gear Train'!$R$6,D180='Gear Train'!$R$7,D180='Gear Train'!$R$8,F180='Gear Train'!$R$7),VLOOKUP(E180,$C$15:$M$514,7,FALSE),IF(D180='Gear Train'!$R$3,VLOOKUP(C180,$Q$15:$U$514,5,FALSE),VLOOKUP(E180,$C$15:$M$514,7,FALSE)*M180)))</f>
        <v/>
      </c>
      <c r="J180" s="26" t="str">
        <f>IF(C180="","",IF(OR(D180='Gear Train'!$R$6,D180='Gear Train'!$R$7,D180='Gear Train'!$R$8,F180='Gear Train'!$R$7),VLOOKUP(E180,$C$15:$M$514,8,FALSE),IF(D180='Gear Train'!$R$3,E180/I180,VLOOKUP(E180,$C$15:$M$514,8,FALSE)/M180)))</f>
        <v/>
      </c>
      <c r="K180" s="27" t="str">
        <f>IF(C180="","",IF(E180=$C$10,$C$11,IF(OR(D180='Gear Train'!$R$4,D180='Gear Train'!$R$5),IF(OR(F180='Gear Train'!$R$4,F180='Gear Train'!$R$5,F180='Gear Train'!$R$6),IF(VLOOKUP(E180,$C$15:$M$514,9,FALSE)='Gear Train'!$C$3,'Gear Train'!$C$4,'Gear Train'!$C$3),VLOOKUP(E180,$C$15:$M$514,9,FALSE)),VLOOKUP(E180,$C$15:$M$514,9,FALSE))))</f>
        <v/>
      </c>
      <c r="L180" s="26" t="str">
        <f>IF(C180="","",IF(G180="-","-",IF(K180='Gear Train'!$C$3,MOD(G180+J180*360,360),MOD(G180-J180*360,360))))</f>
        <v/>
      </c>
      <c r="M180" s="26" t="str">
        <f>IF(C180="","",IF(OR(D180='Gear Train'!$R$6,D180='Gear Train'!$R$7,D180='Gear Train'!$R$8,F180='Gear Train'!$R$7),VLOOKUP(E180,$C$15:$M$514,10,FALSE),IF(D180='Gear Train'!$R$3,"-",IF(F180='Gear Train'!$R$3,1,H180/VLOOKUP(E180,$Q$15:$T$514,4,FALSE)))))</f>
        <v/>
      </c>
      <c r="N180" s="26" t="str">
        <f t="shared" si="14"/>
        <v/>
      </c>
      <c r="O180" s="28" t="str">
        <f t="shared" si="15"/>
        <v/>
      </c>
      <c r="Q180" s="21"/>
      <c r="R180" s="21"/>
      <c r="S180" s="29"/>
      <c r="T180" s="29"/>
      <c r="U180" s="29"/>
      <c r="AD180" s="1"/>
      <c r="AE180" s="1"/>
      <c r="AF180" s="1"/>
      <c r="AG180" s="1"/>
      <c r="AH180" s="1"/>
    </row>
    <row r="181" spans="2:34">
      <c r="B181" s="20"/>
      <c r="C181" s="21"/>
      <c r="D181" s="22" t="str">
        <f t="shared" si="12"/>
        <v/>
      </c>
      <c r="E181" s="21"/>
      <c r="F181" s="24" t="str">
        <f t="shared" si="13"/>
        <v/>
      </c>
      <c r="G181" s="25" t="str">
        <f>IF(C181="","",IF(D181='Gear Train'!$R$3,"-",VLOOKUP(C181,$Q$15:$S$514,3,FALSE)))</f>
        <v/>
      </c>
      <c r="H181" s="25" t="str">
        <f>IF(C181="","",IF(OR(D181='Gear Train'!$R$7,D181='Gear Train'!$R$3,D181='Gear Train'!$R$8),"-",VLOOKUP(C181,$Q$15:$T$514,4,FALSE)))</f>
        <v/>
      </c>
      <c r="I181" s="26" t="str">
        <f>IF(C181="","",IF(OR(D181='Gear Train'!$R$6,D181='Gear Train'!$R$7,D181='Gear Train'!$R$8,F181='Gear Train'!$R$7),VLOOKUP(E181,$C$15:$M$514,7,FALSE),IF(D181='Gear Train'!$R$3,VLOOKUP(C181,$Q$15:$U$514,5,FALSE),VLOOKUP(E181,$C$15:$M$514,7,FALSE)*M181)))</f>
        <v/>
      </c>
      <c r="J181" s="26" t="str">
        <f>IF(C181="","",IF(OR(D181='Gear Train'!$R$6,D181='Gear Train'!$R$7,D181='Gear Train'!$R$8,F181='Gear Train'!$R$7),VLOOKUP(E181,$C$15:$M$514,8,FALSE),IF(D181='Gear Train'!$R$3,E181/I181,VLOOKUP(E181,$C$15:$M$514,8,FALSE)/M181)))</f>
        <v/>
      </c>
      <c r="K181" s="27" t="str">
        <f>IF(C181="","",IF(E181=$C$10,$C$11,IF(OR(D181='Gear Train'!$R$4,D181='Gear Train'!$R$5),IF(OR(F181='Gear Train'!$R$4,F181='Gear Train'!$R$5,F181='Gear Train'!$R$6),IF(VLOOKUP(E181,$C$15:$M$514,9,FALSE)='Gear Train'!$C$3,'Gear Train'!$C$4,'Gear Train'!$C$3),VLOOKUP(E181,$C$15:$M$514,9,FALSE)),VLOOKUP(E181,$C$15:$M$514,9,FALSE))))</f>
        <v/>
      </c>
      <c r="L181" s="26" t="str">
        <f>IF(C181="","",IF(G181="-","-",IF(K181='Gear Train'!$C$3,MOD(G181+J181*360,360),MOD(G181-J181*360,360))))</f>
        <v/>
      </c>
      <c r="M181" s="26" t="str">
        <f>IF(C181="","",IF(OR(D181='Gear Train'!$R$6,D181='Gear Train'!$R$7,D181='Gear Train'!$R$8,F181='Gear Train'!$R$7),VLOOKUP(E181,$C$15:$M$514,10,FALSE),IF(D181='Gear Train'!$R$3,"-",IF(F181='Gear Train'!$R$3,1,H181/VLOOKUP(E181,$Q$15:$T$514,4,FALSE)))))</f>
        <v/>
      </c>
      <c r="N181" s="26" t="str">
        <f t="shared" si="14"/>
        <v/>
      </c>
      <c r="O181" s="28" t="str">
        <f t="shared" si="15"/>
        <v/>
      </c>
      <c r="Q181" s="21"/>
      <c r="R181" s="21"/>
      <c r="S181" s="29"/>
      <c r="T181" s="29"/>
      <c r="U181" s="29"/>
      <c r="AD181" s="1"/>
      <c r="AE181" s="1"/>
      <c r="AF181" s="1"/>
      <c r="AG181" s="1"/>
      <c r="AH181" s="1"/>
    </row>
    <row r="182" spans="2:34">
      <c r="B182" s="20"/>
      <c r="C182" s="21"/>
      <c r="D182" s="22" t="str">
        <f t="shared" si="12"/>
        <v/>
      </c>
      <c r="E182" s="21"/>
      <c r="F182" s="24" t="str">
        <f t="shared" si="13"/>
        <v/>
      </c>
      <c r="G182" s="25" t="str">
        <f>IF(C182="","",IF(D182='Gear Train'!$R$3,"-",VLOOKUP(C182,$Q$15:$S$514,3,FALSE)))</f>
        <v/>
      </c>
      <c r="H182" s="25" t="str">
        <f>IF(C182="","",IF(OR(D182='Gear Train'!$R$7,D182='Gear Train'!$R$3,D182='Gear Train'!$R$8),"-",VLOOKUP(C182,$Q$15:$T$514,4,FALSE)))</f>
        <v/>
      </c>
      <c r="I182" s="26" t="str">
        <f>IF(C182="","",IF(OR(D182='Gear Train'!$R$6,D182='Gear Train'!$R$7,D182='Gear Train'!$R$8,F182='Gear Train'!$R$7),VLOOKUP(E182,$C$15:$M$514,7,FALSE),IF(D182='Gear Train'!$R$3,VLOOKUP(C182,$Q$15:$U$514,5,FALSE),VLOOKUP(E182,$C$15:$M$514,7,FALSE)*M182)))</f>
        <v/>
      </c>
      <c r="J182" s="26" t="str">
        <f>IF(C182="","",IF(OR(D182='Gear Train'!$R$6,D182='Gear Train'!$R$7,D182='Gear Train'!$R$8,F182='Gear Train'!$R$7),VLOOKUP(E182,$C$15:$M$514,8,FALSE),IF(D182='Gear Train'!$R$3,E182/I182,VLOOKUP(E182,$C$15:$M$514,8,FALSE)/M182)))</f>
        <v/>
      </c>
      <c r="K182" s="27" t="str">
        <f>IF(C182="","",IF(E182=$C$10,$C$11,IF(OR(D182='Gear Train'!$R$4,D182='Gear Train'!$R$5),IF(OR(F182='Gear Train'!$R$4,F182='Gear Train'!$R$5,F182='Gear Train'!$R$6),IF(VLOOKUP(E182,$C$15:$M$514,9,FALSE)='Gear Train'!$C$3,'Gear Train'!$C$4,'Gear Train'!$C$3),VLOOKUP(E182,$C$15:$M$514,9,FALSE)),VLOOKUP(E182,$C$15:$M$514,9,FALSE))))</f>
        <v/>
      </c>
      <c r="L182" s="26" t="str">
        <f>IF(C182="","",IF(G182="-","-",IF(K182='Gear Train'!$C$3,MOD(G182+J182*360,360),MOD(G182-J182*360,360))))</f>
        <v/>
      </c>
      <c r="M182" s="26" t="str">
        <f>IF(C182="","",IF(OR(D182='Gear Train'!$R$6,D182='Gear Train'!$R$7,D182='Gear Train'!$R$8,F182='Gear Train'!$R$7),VLOOKUP(E182,$C$15:$M$514,10,FALSE),IF(D182='Gear Train'!$R$3,"-",IF(F182='Gear Train'!$R$3,1,H182/VLOOKUP(E182,$Q$15:$T$514,4,FALSE)))))</f>
        <v/>
      </c>
      <c r="N182" s="26" t="str">
        <f t="shared" si="14"/>
        <v/>
      </c>
      <c r="O182" s="28" t="str">
        <f t="shared" si="15"/>
        <v/>
      </c>
      <c r="Q182" s="21"/>
      <c r="R182" s="21"/>
      <c r="S182" s="29"/>
      <c r="T182" s="29"/>
      <c r="U182" s="29"/>
      <c r="AD182" s="1"/>
      <c r="AE182" s="1"/>
      <c r="AF182" s="1"/>
      <c r="AG182" s="1"/>
      <c r="AH182" s="1"/>
    </row>
    <row r="183" spans="2:34">
      <c r="B183" s="20"/>
      <c r="C183" s="21"/>
      <c r="D183" s="22" t="str">
        <f t="shared" si="12"/>
        <v/>
      </c>
      <c r="E183" s="21"/>
      <c r="F183" s="24" t="str">
        <f t="shared" si="13"/>
        <v/>
      </c>
      <c r="G183" s="25" t="str">
        <f>IF(C183="","",IF(D183='Gear Train'!$R$3,"-",VLOOKUP(C183,$Q$15:$S$514,3,FALSE)))</f>
        <v/>
      </c>
      <c r="H183" s="25" t="str">
        <f>IF(C183="","",IF(OR(D183='Gear Train'!$R$7,D183='Gear Train'!$R$3,D183='Gear Train'!$R$8),"-",VLOOKUP(C183,$Q$15:$T$514,4,FALSE)))</f>
        <v/>
      </c>
      <c r="I183" s="26" t="str">
        <f>IF(C183="","",IF(OR(D183='Gear Train'!$R$6,D183='Gear Train'!$R$7,D183='Gear Train'!$R$8,F183='Gear Train'!$R$7),VLOOKUP(E183,$C$15:$M$514,7,FALSE),IF(D183='Gear Train'!$R$3,VLOOKUP(C183,$Q$15:$U$514,5,FALSE),VLOOKUP(E183,$C$15:$M$514,7,FALSE)*M183)))</f>
        <v/>
      </c>
      <c r="J183" s="26" t="str">
        <f>IF(C183="","",IF(OR(D183='Gear Train'!$R$6,D183='Gear Train'!$R$7,D183='Gear Train'!$R$8,F183='Gear Train'!$R$7),VLOOKUP(E183,$C$15:$M$514,8,FALSE),IF(D183='Gear Train'!$R$3,E183/I183,VLOOKUP(E183,$C$15:$M$514,8,FALSE)/M183)))</f>
        <v/>
      </c>
      <c r="K183" s="27" t="str">
        <f>IF(C183="","",IF(E183=$C$10,$C$11,IF(OR(D183='Gear Train'!$R$4,D183='Gear Train'!$R$5),IF(OR(F183='Gear Train'!$R$4,F183='Gear Train'!$R$5,F183='Gear Train'!$R$6),IF(VLOOKUP(E183,$C$15:$M$514,9,FALSE)='Gear Train'!$C$3,'Gear Train'!$C$4,'Gear Train'!$C$3),VLOOKUP(E183,$C$15:$M$514,9,FALSE)),VLOOKUP(E183,$C$15:$M$514,9,FALSE))))</f>
        <v/>
      </c>
      <c r="L183" s="26" t="str">
        <f>IF(C183="","",IF(G183="-","-",IF(K183='Gear Train'!$C$3,MOD(G183+J183*360,360),MOD(G183-J183*360,360))))</f>
        <v/>
      </c>
      <c r="M183" s="26" t="str">
        <f>IF(C183="","",IF(OR(D183='Gear Train'!$R$6,D183='Gear Train'!$R$7,D183='Gear Train'!$R$8,F183='Gear Train'!$R$7),VLOOKUP(E183,$C$15:$M$514,10,FALSE),IF(D183='Gear Train'!$R$3,"-",IF(F183='Gear Train'!$R$3,1,H183/VLOOKUP(E183,$Q$15:$T$514,4,FALSE)))))</f>
        <v/>
      </c>
      <c r="N183" s="26" t="str">
        <f t="shared" si="14"/>
        <v/>
      </c>
      <c r="O183" s="28" t="str">
        <f t="shared" si="15"/>
        <v/>
      </c>
      <c r="Q183" s="21"/>
      <c r="R183" s="21"/>
      <c r="S183" s="29"/>
      <c r="T183" s="29"/>
      <c r="U183" s="29"/>
      <c r="AD183" s="1"/>
      <c r="AE183" s="1"/>
      <c r="AF183" s="1"/>
      <c r="AG183" s="1"/>
      <c r="AH183" s="1"/>
    </row>
    <row r="184" spans="2:34">
      <c r="B184" s="20"/>
      <c r="C184" s="21"/>
      <c r="D184" s="22" t="str">
        <f t="shared" si="12"/>
        <v/>
      </c>
      <c r="E184" s="21"/>
      <c r="F184" s="24" t="str">
        <f t="shared" si="13"/>
        <v/>
      </c>
      <c r="G184" s="25" t="str">
        <f>IF(C184="","",IF(D184='Gear Train'!$R$3,"-",VLOOKUP(C184,$Q$15:$S$514,3,FALSE)))</f>
        <v/>
      </c>
      <c r="H184" s="25" t="str">
        <f>IF(C184="","",IF(OR(D184='Gear Train'!$R$7,D184='Gear Train'!$R$3,D184='Gear Train'!$R$8),"-",VLOOKUP(C184,$Q$15:$T$514,4,FALSE)))</f>
        <v/>
      </c>
      <c r="I184" s="26" t="str">
        <f>IF(C184="","",IF(OR(D184='Gear Train'!$R$6,D184='Gear Train'!$R$7,D184='Gear Train'!$R$8,F184='Gear Train'!$R$7),VLOOKUP(E184,$C$15:$M$514,7,FALSE),IF(D184='Gear Train'!$R$3,VLOOKUP(C184,$Q$15:$U$514,5,FALSE),VLOOKUP(E184,$C$15:$M$514,7,FALSE)*M184)))</f>
        <v/>
      </c>
      <c r="J184" s="26" t="str">
        <f>IF(C184="","",IF(OR(D184='Gear Train'!$R$6,D184='Gear Train'!$R$7,D184='Gear Train'!$R$8,F184='Gear Train'!$R$7),VLOOKUP(E184,$C$15:$M$514,8,FALSE),IF(D184='Gear Train'!$R$3,E184/I184,VLOOKUP(E184,$C$15:$M$514,8,FALSE)/M184)))</f>
        <v/>
      </c>
      <c r="K184" s="27" t="str">
        <f>IF(C184="","",IF(E184=$C$10,$C$11,IF(OR(D184='Gear Train'!$R$4,D184='Gear Train'!$R$5),IF(OR(F184='Gear Train'!$R$4,F184='Gear Train'!$R$5,F184='Gear Train'!$R$6),IF(VLOOKUP(E184,$C$15:$M$514,9,FALSE)='Gear Train'!$C$3,'Gear Train'!$C$4,'Gear Train'!$C$3),VLOOKUP(E184,$C$15:$M$514,9,FALSE)),VLOOKUP(E184,$C$15:$M$514,9,FALSE))))</f>
        <v/>
      </c>
      <c r="L184" s="26" t="str">
        <f>IF(C184="","",IF(G184="-","-",IF(K184='Gear Train'!$C$3,MOD(G184+J184*360,360),MOD(G184-J184*360,360))))</f>
        <v/>
      </c>
      <c r="M184" s="26" t="str">
        <f>IF(C184="","",IF(OR(D184='Gear Train'!$R$6,D184='Gear Train'!$R$7,D184='Gear Train'!$R$8,F184='Gear Train'!$R$7),VLOOKUP(E184,$C$15:$M$514,10,FALSE),IF(D184='Gear Train'!$R$3,"-",IF(F184='Gear Train'!$R$3,1,H184/VLOOKUP(E184,$Q$15:$T$514,4,FALSE)))))</f>
        <v/>
      </c>
      <c r="N184" s="26" t="str">
        <f t="shared" si="14"/>
        <v/>
      </c>
      <c r="O184" s="28" t="str">
        <f t="shared" si="15"/>
        <v/>
      </c>
      <c r="Q184" s="21"/>
      <c r="R184" s="21"/>
      <c r="S184" s="29"/>
      <c r="T184" s="29"/>
      <c r="U184" s="29"/>
      <c r="AD184" s="1"/>
      <c r="AE184" s="1"/>
      <c r="AF184" s="1"/>
      <c r="AG184" s="1"/>
      <c r="AH184" s="1"/>
    </row>
    <row r="185" spans="2:34">
      <c r="B185" s="20"/>
      <c r="C185" s="21"/>
      <c r="D185" s="22" t="str">
        <f t="shared" si="12"/>
        <v/>
      </c>
      <c r="E185" s="21"/>
      <c r="F185" s="24" t="str">
        <f t="shared" si="13"/>
        <v/>
      </c>
      <c r="G185" s="25" t="str">
        <f>IF(C185="","",IF(D185='Gear Train'!$R$3,"-",VLOOKUP(C185,$Q$15:$S$514,3,FALSE)))</f>
        <v/>
      </c>
      <c r="H185" s="25" t="str">
        <f>IF(C185="","",IF(OR(D185='Gear Train'!$R$7,D185='Gear Train'!$R$3,D185='Gear Train'!$R$8),"-",VLOOKUP(C185,$Q$15:$T$514,4,FALSE)))</f>
        <v/>
      </c>
      <c r="I185" s="26" t="str">
        <f>IF(C185="","",IF(OR(D185='Gear Train'!$R$6,D185='Gear Train'!$R$7,D185='Gear Train'!$R$8,F185='Gear Train'!$R$7),VLOOKUP(E185,$C$15:$M$514,7,FALSE),IF(D185='Gear Train'!$R$3,VLOOKUP(C185,$Q$15:$U$514,5,FALSE),VLOOKUP(E185,$C$15:$M$514,7,FALSE)*M185)))</f>
        <v/>
      </c>
      <c r="J185" s="26" t="str">
        <f>IF(C185="","",IF(OR(D185='Gear Train'!$R$6,D185='Gear Train'!$R$7,D185='Gear Train'!$R$8,F185='Gear Train'!$R$7),VLOOKUP(E185,$C$15:$M$514,8,FALSE),IF(D185='Gear Train'!$R$3,E185/I185,VLOOKUP(E185,$C$15:$M$514,8,FALSE)/M185)))</f>
        <v/>
      </c>
      <c r="K185" s="27" t="str">
        <f>IF(C185="","",IF(E185=$C$10,$C$11,IF(OR(D185='Gear Train'!$R$4,D185='Gear Train'!$R$5),IF(OR(F185='Gear Train'!$R$4,F185='Gear Train'!$R$5,F185='Gear Train'!$R$6),IF(VLOOKUP(E185,$C$15:$M$514,9,FALSE)='Gear Train'!$C$3,'Gear Train'!$C$4,'Gear Train'!$C$3),VLOOKUP(E185,$C$15:$M$514,9,FALSE)),VLOOKUP(E185,$C$15:$M$514,9,FALSE))))</f>
        <v/>
      </c>
      <c r="L185" s="26" t="str">
        <f>IF(C185="","",IF(G185="-","-",IF(K185='Gear Train'!$C$3,MOD(G185+J185*360,360),MOD(G185-J185*360,360))))</f>
        <v/>
      </c>
      <c r="M185" s="26" t="str">
        <f>IF(C185="","",IF(OR(D185='Gear Train'!$R$6,D185='Gear Train'!$R$7,D185='Gear Train'!$R$8,F185='Gear Train'!$R$7),VLOOKUP(E185,$C$15:$M$514,10,FALSE),IF(D185='Gear Train'!$R$3,"-",IF(F185='Gear Train'!$R$3,1,H185/VLOOKUP(E185,$Q$15:$T$514,4,FALSE)))))</f>
        <v/>
      </c>
      <c r="N185" s="26" t="str">
        <f t="shared" si="14"/>
        <v/>
      </c>
      <c r="O185" s="28" t="str">
        <f t="shared" si="15"/>
        <v/>
      </c>
      <c r="Q185" s="21"/>
      <c r="R185" s="21"/>
      <c r="S185" s="29"/>
      <c r="T185" s="29"/>
      <c r="U185" s="29"/>
      <c r="AD185" s="1"/>
      <c r="AE185" s="1"/>
      <c r="AF185" s="1"/>
      <c r="AG185" s="1"/>
      <c r="AH185" s="1"/>
    </row>
    <row r="186" spans="2:34">
      <c r="B186" s="20"/>
      <c r="C186" s="21"/>
      <c r="D186" s="22" t="str">
        <f t="shared" si="12"/>
        <v/>
      </c>
      <c r="E186" s="21"/>
      <c r="F186" s="24" t="str">
        <f t="shared" si="13"/>
        <v/>
      </c>
      <c r="G186" s="25" t="str">
        <f>IF(C186="","",IF(D186='Gear Train'!$R$3,"-",VLOOKUP(C186,$Q$15:$S$514,3,FALSE)))</f>
        <v/>
      </c>
      <c r="H186" s="25" t="str">
        <f>IF(C186="","",IF(OR(D186='Gear Train'!$R$7,D186='Gear Train'!$R$3,D186='Gear Train'!$R$8),"-",VLOOKUP(C186,$Q$15:$T$514,4,FALSE)))</f>
        <v/>
      </c>
      <c r="I186" s="26" t="str">
        <f>IF(C186="","",IF(OR(D186='Gear Train'!$R$6,D186='Gear Train'!$R$7,D186='Gear Train'!$R$8,F186='Gear Train'!$R$7),VLOOKUP(E186,$C$15:$M$514,7,FALSE),IF(D186='Gear Train'!$R$3,VLOOKUP(C186,$Q$15:$U$514,5,FALSE),VLOOKUP(E186,$C$15:$M$514,7,FALSE)*M186)))</f>
        <v/>
      </c>
      <c r="J186" s="26" t="str">
        <f>IF(C186="","",IF(OR(D186='Gear Train'!$R$6,D186='Gear Train'!$R$7,D186='Gear Train'!$R$8,F186='Gear Train'!$R$7),VLOOKUP(E186,$C$15:$M$514,8,FALSE),IF(D186='Gear Train'!$R$3,E186/I186,VLOOKUP(E186,$C$15:$M$514,8,FALSE)/M186)))</f>
        <v/>
      </c>
      <c r="K186" s="27" t="str">
        <f>IF(C186="","",IF(E186=$C$10,$C$11,IF(OR(D186='Gear Train'!$R$4,D186='Gear Train'!$R$5),IF(OR(F186='Gear Train'!$R$4,F186='Gear Train'!$R$5,F186='Gear Train'!$R$6),IF(VLOOKUP(E186,$C$15:$M$514,9,FALSE)='Gear Train'!$C$3,'Gear Train'!$C$4,'Gear Train'!$C$3),VLOOKUP(E186,$C$15:$M$514,9,FALSE)),VLOOKUP(E186,$C$15:$M$514,9,FALSE))))</f>
        <v/>
      </c>
      <c r="L186" s="26" t="str">
        <f>IF(C186="","",IF(G186="-","-",IF(K186='Gear Train'!$C$3,MOD(G186+J186*360,360),MOD(G186-J186*360,360))))</f>
        <v/>
      </c>
      <c r="M186" s="26" t="str">
        <f>IF(C186="","",IF(OR(D186='Gear Train'!$R$6,D186='Gear Train'!$R$7,D186='Gear Train'!$R$8,F186='Gear Train'!$R$7),VLOOKUP(E186,$C$15:$M$514,10,FALSE),IF(D186='Gear Train'!$R$3,"-",IF(F186='Gear Train'!$R$3,1,H186/VLOOKUP(E186,$Q$15:$T$514,4,FALSE)))))</f>
        <v/>
      </c>
      <c r="N186" s="26" t="str">
        <f t="shared" si="14"/>
        <v/>
      </c>
      <c r="O186" s="28" t="str">
        <f t="shared" si="15"/>
        <v/>
      </c>
      <c r="Q186" s="21"/>
      <c r="R186" s="21"/>
      <c r="S186" s="29"/>
      <c r="T186" s="29"/>
      <c r="U186" s="29"/>
      <c r="AD186" s="1"/>
      <c r="AE186" s="1"/>
      <c r="AF186" s="1"/>
      <c r="AG186" s="1"/>
      <c r="AH186" s="1"/>
    </row>
    <row r="187" spans="2:34">
      <c r="B187" s="20"/>
      <c r="C187" s="21"/>
      <c r="D187" s="22" t="str">
        <f t="shared" si="12"/>
        <v/>
      </c>
      <c r="E187" s="21"/>
      <c r="F187" s="24" t="str">
        <f t="shared" si="13"/>
        <v/>
      </c>
      <c r="G187" s="25" t="str">
        <f>IF(C187="","",IF(D187='Gear Train'!$R$3,"-",VLOOKUP(C187,$Q$15:$S$514,3,FALSE)))</f>
        <v/>
      </c>
      <c r="H187" s="25" t="str">
        <f>IF(C187="","",IF(OR(D187='Gear Train'!$R$7,D187='Gear Train'!$R$3,D187='Gear Train'!$R$8),"-",VLOOKUP(C187,$Q$15:$T$514,4,FALSE)))</f>
        <v/>
      </c>
      <c r="I187" s="26" t="str">
        <f>IF(C187="","",IF(OR(D187='Gear Train'!$R$6,D187='Gear Train'!$R$7,D187='Gear Train'!$R$8,F187='Gear Train'!$R$7),VLOOKUP(E187,$C$15:$M$514,7,FALSE),IF(D187='Gear Train'!$R$3,VLOOKUP(C187,$Q$15:$U$514,5,FALSE),VLOOKUP(E187,$C$15:$M$514,7,FALSE)*M187)))</f>
        <v/>
      </c>
      <c r="J187" s="26" t="str">
        <f>IF(C187="","",IF(OR(D187='Gear Train'!$R$6,D187='Gear Train'!$R$7,D187='Gear Train'!$R$8,F187='Gear Train'!$R$7),VLOOKUP(E187,$C$15:$M$514,8,FALSE),IF(D187='Gear Train'!$R$3,E187/I187,VLOOKUP(E187,$C$15:$M$514,8,FALSE)/M187)))</f>
        <v/>
      </c>
      <c r="K187" s="27" t="str">
        <f>IF(C187="","",IF(E187=$C$10,$C$11,IF(OR(D187='Gear Train'!$R$4,D187='Gear Train'!$R$5),IF(OR(F187='Gear Train'!$R$4,F187='Gear Train'!$R$5,F187='Gear Train'!$R$6),IF(VLOOKUP(E187,$C$15:$M$514,9,FALSE)='Gear Train'!$C$3,'Gear Train'!$C$4,'Gear Train'!$C$3),VLOOKUP(E187,$C$15:$M$514,9,FALSE)),VLOOKUP(E187,$C$15:$M$514,9,FALSE))))</f>
        <v/>
      </c>
      <c r="L187" s="26" t="str">
        <f>IF(C187="","",IF(G187="-","-",IF(K187='Gear Train'!$C$3,MOD(G187+J187*360,360),MOD(G187-J187*360,360))))</f>
        <v/>
      </c>
      <c r="M187" s="26" t="str">
        <f>IF(C187="","",IF(OR(D187='Gear Train'!$R$6,D187='Gear Train'!$R$7,D187='Gear Train'!$R$8,F187='Gear Train'!$R$7),VLOOKUP(E187,$C$15:$M$514,10,FALSE),IF(D187='Gear Train'!$R$3,"-",IF(F187='Gear Train'!$R$3,1,H187/VLOOKUP(E187,$Q$15:$T$514,4,FALSE)))))</f>
        <v/>
      </c>
      <c r="N187" s="26" t="str">
        <f t="shared" si="14"/>
        <v/>
      </c>
      <c r="O187" s="28" t="str">
        <f t="shared" si="15"/>
        <v/>
      </c>
      <c r="Q187" s="21"/>
      <c r="R187" s="21"/>
      <c r="S187" s="29"/>
      <c r="T187" s="29"/>
      <c r="U187" s="29"/>
      <c r="AD187" s="1"/>
      <c r="AE187" s="1"/>
      <c r="AF187" s="1"/>
      <c r="AG187" s="1"/>
      <c r="AH187" s="1"/>
    </row>
    <row r="188" spans="2:34">
      <c r="B188" s="20"/>
      <c r="C188" s="21"/>
      <c r="D188" s="22" t="str">
        <f t="shared" si="12"/>
        <v/>
      </c>
      <c r="E188" s="21"/>
      <c r="F188" s="24" t="str">
        <f t="shared" si="13"/>
        <v/>
      </c>
      <c r="G188" s="25" t="str">
        <f>IF(C188="","",IF(D188='Gear Train'!$R$3,"-",VLOOKUP(C188,$Q$15:$S$514,3,FALSE)))</f>
        <v/>
      </c>
      <c r="H188" s="25" t="str">
        <f>IF(C188="","",IF(OR(D188='Gear Train'!$R$7,D188='Gear Train'!$R$3,D188='Gear Train'!$R$8),"-",VLOOKUP(C188,$Q$15:$T$514,4,FALSE)))</f>
        <v/>
      </c>
      <c r="I188" s="26" t="str">
        <f>IF(C188="","",IF(OR(D188='Gear Train'!$R$6,D188='Gear Train'!$R$7,D188='Gear Train'!$R$8,F188='Gear Train'!$R$7),VLOOKUP(E188,$C$15:$M$514,7,FALSE),IF(D188='Gear Train'!$R$3,VLOOKUP(C188,$Q$15:$U$514,5,FALSE),VLOOKUP(E188,$C$15:$M$514,7,FALSE)*M188)))</f>
        <v/>
      </c>
      <c r="J188" s="26" t="str">
        <f>IF(C188="","",IF(OR(D188='Gear Train'!$R$6,D188='Gear Train'!$R$7,D188='Gear Train'!$R$8,F188='Gear Train'!$R$7),VLOOKUP(E188,$C$15:$M$514,8,FALSE),IF(D188='Gear Train'!$R$3,E188/I188,VLOOKUP(E188,$C$15:$M$514,8,FALSE)/M188)))</f>
        <v/>
      </c>
      <c r="K188" s="27" t="str">
        <f>IF(C188="","",IF(E188=$C$10,$C$11,IF(OR(D188='Gear Train'!$R$4,D188='Gear Train'!$R$5),IF(OR(F188='Gear Train'!$R$4,F188='Gear Train'!$R$5,F188='Gear Train'!$R$6),IF(VLOOKUP(E188,$C$15:$M$514,9,FALSE)='Gear Train'!$C$3,'Gear Train'!$C$4,'Gear Train'!$C$3),VLOOKUP(E188,$C$15:$M$514,9,FALSE)),VLOOKUP(E188,$C$15:$M$514,9,FALSE))))</f>
        <v/>
      </c>
      <c r="L188" s="26" t="str">
        <f>IF(C188="","",IF(G188="-","-",IF(K188='Gear Train'!$C$3,MOD(G188+J188*360,360),MOD(G188-J188*360,360))))</f>
        <v/>
      </c>
      <c r="M188" s="26" t="str">
        <f>IF(C188="","",IF(OR(D188='Gear Train'!$R$6,D188='Gear Train'!$R$7,D188='Gear Train'!$R$8,F188='Gear Train'!$R$7),VLOOKUP(E188,$C$15:$M$514,10,FALSE),IF(D188='Gear Train'!$R$3,"-",IF(F188='Gear Train'!$R$3,1,H188/VLOOKUP(E188,$Q$15:$T$514,4,FALSE)))))</f>
        <v/>
      </c>
      <c r="N188" s="26" t="str">
        <f t="shared" si="14"/>
        <v/>
      </c>
      <c r="O188" s="28" t="str">
        <f t="shared" si="15"/>
        <v/>
      </c>
      <c r="Q188" s="21"/>
      <c r="R188" s="21"/>
      <c r="S188" s="29"/>
      <c r="T188" s="29"/>
      <c r="U188" s="29"/>
      <c r="AD188" s="1"/>
      <c r="AE188" s="1"/>
      <c r="AF188" s="1"/>
      <c r="AG188" s="1"/>
      <c r="AH188" s="1"/>
    </row>
    <row r="189" spans="2:34">
      <c r="B189" s="20"/>
      <c r="C189" s="21"/>
      <c r="D189" s="22" t="str">
        <f t="shared" si="12"/>
        <v/>
      </c>
      <c r="E189" s="21"/>
      <c r="F189" s="24" t="str">
        <f t="shared" si="13"/>
        <v/>
      </c>
      <c r="G189" s="25" t="str">
        <f>IF(C189="","",IF(D189='Gear Train'!$R$3,"-",VLOOKUP(C189,$Q$15:$S$514,3,FALSE)))</f>
        <v/>
      </c>
      <c r="H189" s="25" t="str">
        <f>IF(C189="","",IF(OR(D189='Gear Train'!$R$7,D189='Gear Train'!$R$3,D189='Gear Train'!$R$8),"-",VLOOKUP(C189,$Q$15:$T$514,4,FALSE)))</f>
        <v/>
      </c>
      <c r="I189" s="26" t="str">
        <f>IF(C189="","",IF(OR(D189='Gear Train'!$R$6,D189='Gear Train'!$R$7,D189='Gear Train'!$R$8,F189='Gear Train'!$R$7),VLOOKUP(E189,$C$15:$M$514,7,FALSE),IF(D189='Gear Train'!$R$3,VLOOKUP(C189,$Q$15:$U$514,5,FALSE),VLOOKUP(E189,$C$15:$M$514,7,FALSE)*M189)))</f>
        <v/>
      </c>
      <c r="J189" s="26" t="str">
        <f>IF(C189="","",IF(OR(D189='Gear Train'!$R$6,D189='Gear Train'!$R$7,D189='Gear Train'!$R$8,F189='Gear Train'!$R$7),VLOOKUP(E189,$C$15:$M$514,8,FALSE),IF(D189='Gear Train'!$R$3,E189/I189,VLOOKUP(E189,$C$15:$M$514,8,FALSE)/M189)))</f>
        <v/>
      </c>
      <c r="K189" s="27" t="str">
        <f>IF(C189="","",IF(E189=$C$10,$C$11,IF(OR(D189='Gear Train'!$R$4,D189='Gear Train'!$R$5),IF(OR(F189='Gear Train'!$R$4,F189='Gear Train'!$R$5,F189='Gear Train'!$R$6),IF(VLOOKUP(E189,$C$15:$M$514,9,FALSE)='Gear Train'!$C$3,'Gear Train'!$C$4,'Gear Train'!$C$3),VLOOKUP(E189,$C$15:$M$514,9,FALSE)),VLOOKUP(E189,$C$15:$M$514,9,FALSE))))</f>
        <v/>
      </c>
      <c r="L189" s="26" t="str">
        <f>IF(C189="","",IF(G189="-","-",IF(K189='Gear Train'!$C$3,MOD(G189+J189*360,360),MOD(G189-J189*360,360))))</f>
        <v/>
      </c>
      <c r="M189" s="26" t="str">
        <f>IF(C189="","",IF(OR(D189='Gear Train'!$R$6,D189='Gear Train'!$R$7,D189='Gear Train'!$R$8,F189='Gear Train'!$R$7),VLOOKUP(E189,$C$15:$M$514,10,FALSE),IF(D189='Gear Train'!$R$3,"-",IF(F189='Gear Train'!$R$3,1,H189/VLOOKUP(E189,$Q$15:$T$514,4,FALSE)))))</f>
        <v/>
      </c>
      <c r="N189" s="26" t="str">
        <f t="shared" si="14"/>
        <v/>
      </c>
      <c r="O189" s="28" t="str">
        <f t="shared" si="15"/>
        <v/>
      </c>
      <c r="Q189" s="21"/>
      <c r="R189" s="21"/>
      <c r="S189" s="29"/>
      <c r="T189" s="29"/>
      <c r="U189" s="29"/>
      <c r="AD189" s="1"/>
      <c r="AE189" s="1"/>
      <c r="AF189" s="1"/>
      <c r="AG189" s="1"/>
      <c r="AH189" s="1"/>
    </row>
    <row r="190" spans="2:34">
      <c r="B190" s="20"/>
      <c r="C190" s="21"/>
      <c r="D190" s="22" t="str">
        <f t="shared" si="12"/>
        <v/>
      </c>
      <c r="E190" s="21"/>
      <c r="F190" s="24" t="str">
        <f t="shared" si="13"/>
        <v/>
      </c>
      <c r="G190" s="25" t="str">
        <f>IF(C190="","",IF(D190='Gear Train'!$R$3,"-",VLOOKUP(C190,$Q$15:$S$514,3,FALSE)))</f>
        <v/>
      </c>
      <c r="H190" s="25" t="str">
        <f>IF(C190="","",IF(OR(D190='Gear Train'!$R$7,D190='Gear Train'!$R$3,D190='Gear Train'!$R$8),"-",VLOOKUP(C190,$Q$15:$T$514,4,FALSE)))</f>
        <v/>
      </c>
      <c r="I190" s="26" t="str">
        <f>IF(C190="","",IF(OR(D190='Gear Train'!$R$6,D190='Gear Train'!$R$7,D190='Gear Train'!$R$8,F190='Gear Train'!$R$7),VLOOKUP(E190,$C$15:$M$514,7,FALSE),IF(D190='Gear Train'!$R$3,VLOOKUP(C190,$Q$15:$U$514,5,FALSE),VLOOKUP(E190,$C$15:$M$514,7,FALSE)*M190)))</f>
        <v/>
      </c>
      <c r="J190" s="26" t="str">
        <f>IF(C190="","",IF(OR(D190='Gear Train'!$R$6,D190='Gear Train'!$R$7,D190='Gear Train'!$R$8,F190='Gear Train'!$R$7),VLOOKUP(E190,$C$15:$M$514,8,FALSE),IF(D190='Gear Train'!$R$3,E190/I190,VLOOKUP(E190,$C$15:$M$514,8,FALSE)/M190)))</f>
        <v/>
      </c>
      <c r="K190" s="27" t="str">
        <f>IF(C190="","",IF(E190=$C$10,$C$11,IF(OR(D190='Gear Train'!$R$4,D190='Gear Train'!$R$5),IF(OR(F190='Gear Train'!$R$4,F190='Gear Train'!$R$5,F190='Gear Train'!$R$6),IF(VLOOKUP(E190,$C$15:$M$514,9,FALSE)='Gear Train'!$C$3,'Gear Train'!$C$4,'Gear Train'!$C$3),VLOOKUP(E190,$C$15:$M$514,9,FALSE)),VLOOKUP(E190,$C$15:$M$514,9,FALSE))))</f>
        <v/>
      </c>
      <c r="L190" s="26" t="str">
        <f>IF(C190="","",IF(G190="-","-",IF(K190='Gear Train'!$C$3,MOD(G190+J190*360,360),MOD(G190-J190*360,360))))</f>
        <v/>
      </c>
      <c r="M190" s="26" t="str">
        <f>IF(C190="","",IF(OR(D190='Gear Train'!$R$6,D190='Gear Train'!$R$7,D190='Gear Train'!$R$8,F190='Gear Train'!$R$7),VLOOKUP(E190,$C$15:$M$514,10,FALSE),IF(D190='Gear Train'!$R$3,"-",IF(F190='Gear Train'!$R$3,1,H190/VLOOKUP(E190,$Q$15:$T$514,4,FALSE)))))</f>
        <v/>
      </c>
      <c r="N190" s="26" t="str">
        <f t="shared" si="14"/>
        <v/>
      </c>
      <c r="O190" s="28" t="str">
        <f t="shared" si="15"/>
        <v/>
      </c>
      <c r="Q190" s="21"/>
      <c r="R190" s="21"/>
      <c r="S190" s="29"/>
      <c r="T190" s="29"/>
      <c r="U190" s="29"/>
      <c r="AD190" s="1"/>
      <c r="AE190" s="1"/>
      <c r="AF190" s="1"/>
      <c r="AG190" s="1"/>
      <c r="AH190" s="1"/>
    </row>
    <row r="191" spans="2:34">
      <c r="B191" s="20"/>
      <c r="C191" s="21"/>
      <c r="D191" s="22" t="str">
        <f t="shared" si="12"/>
        <v/>
      </c>
      <c r="E191" s="21"/>
      <c r="F191" s="24" t="str">
        <f t="shared" si="13"/>
        <v/>
      </c>
      <c r="G191" s="25" t="str">
        <f>IF(C191="","",IF(D191='Gear Train'!$R$3,"-",VLOOKUP(C191,$Q$15:$S$514,3,FALSE)))</f>
        <v/>
      </c>
      <c r="H191" s="25" t="str">
        <f>IF(C191="","",IF(OR(D191='Gear Train'!$R$7,D191='Gear Train'!$R$3,D191='Gear Train'!$R$8),"-",VLOOKUP(C191,$Q$15:$T$514,4,FALSE)))</f>
        <v/>
      </c>
      <c r="I191" s="26" t="str">
        <f>IF(C191="","",IF(OR(D191='Gear Train'!$R$6,D191='Gear Train'!$R$7,D191='Gear Train'!$R$8,F191='Gear Train'!$R$7),VLOOKUP(E191,$C$15:$M$514,7,FALSE),IF(D191='Gear Train'!$R$3,VLOOKUP(C191,$Q$15:$U$514,5,FALSE),VLOOKUP(E191,$C$15:$M$514,7,FALSE)*M191)))</f>
        <v/>
      </c>
      <c r="J191" s="26" t="str">
        <f>IF(C191="","",IF(OR(D191='Gear Train'!$R$6,D191='Gear Train'!$R$7,D191='Gear Train'!$R$8,F191='Gear Train'!$R$7),VLOOKUP(E191,$C$15:$M$514,8,FALSE),IF(D191='Gear Train'!$R$3,E191/I191,VLOOKUP(E191,$C$15:$M$514,8,FALSE)/M191)))</f>
        <v/>
      </c>
      <c r="K191" s="27" t="str">
        <f>IF(C191="","",IF(E191=$C$10,$C$11,IF(OR(D191='Gear Train'!$R$4,D191='Gear Train'!$R$5),IF(OR(F191='Gear Train'!$R$4,F191='Gear Train'!$R$5,F191='Gear Train'!$R$6),IF(VLOOKUP(E191,$C$15:$M$514,9,FALSE)='Gear Train'!$C$3,'Gear Train'!$C$4,'Gear Train'!$C$3),VLOOKUP(E191,$C$15:$M$514,9,FALSE)),VLOOKUP(E191,$C$15:$M$514,9,FALSE))))</f>
        <v/>
      </c>
      <c r="L191" s="26" t="str">
        <f>IF(C191="","",IF(G191="-","-",IF(K191='Gear Train'!$C$3,MOD(G191+J191*360,360),MOD(G191-J191*360,360))))</f>
        <v/>
      </c>
      <c r="M191" s="26" t="str">
        <f>IF(C191="","",IF(OR(D191='Gear Train'!$R$6,D191='Gear Train'!$R$7,D191='Gear Train'!$R$8,F191='Gear Train'!$R$7),VLOOKUP(E191,$C$15:$M$514,10,FALSE),IF(D191='Gear Train'!$R$3,"-",IF(F191='Gear Train'!$R$3,1,H191/VLOOKUP(E191,$Q$15:$T$514,4,FALSE)))))</f>
        <v/>
      </c>
      <c r="N191" s="26" t="str">
        <f t="shared" si="14"/>
        <v/>
      </c>
      <c r="O191" s="28" t="str">
        <f t="shared" si="15"/>
        <v/>
      </c>
      <c r="Q191" s="21"/>
      <c r="R191" s="21"/>
      <c r="S191" s="29"/>
      <c r="T191" s="29"/>
      <c r="U191" s="29"/>
      <c r="AD191" s="1"/>
      <c r="AE191" s="1"/>
      <c r="AF191" s="1"/>
      <c r="AG191" s="1"/>
      <c r="AH191" s="1"/>
    </row>
    <row r="192" spans="2:34">
      <c r="B192" s="20"/>
      <c r="C192" s="21"/>
      <c r="D192" s="22" t="str">
        <f t="shared" si="12"/>
        <v/>
      </c>
      <c r="E192" s="21"/>
      <c r="F192" s="24" t="str">
        <f t="shared" si="13"/>
        <v/>
      </c>
      <c r="G192" s="25" t="str">
        <f>IF(C192="","",IF(D192='Gear Train'!$R$3,"-",VLOOKUP(C192,$Q$15:$S$514,3,FALSE)))</f>
        <v/>
      </c>
      <c r="H192" s="25" t="str">
        <f>IF(C192="","",IF(OR(D192='Gear Train'!$R$7,D192='Gear Train'!$R$3,D192='Gear Train'!$R$8),"-",VLOOKUP(C192,$Q$15:$T$514,4,FALSE)))</f>
        <v/>
      </c>
      <c r="I192" s="26" t="str">
        <f>IF(C192="","",IF(OR(D192='Gear Train'!$R$6,D192='Gear Train'!$R$7,D192='Gear Train'!$R$8,F192='Gear Train'!$R$7),VLOOKUP(E192,$C$15:$M$514,7,FALSE),IF(D192='Gear Train'!$R$3,VLOOKUP(C192,$Q$15:$U$514,5,FALSE),VLOOKUP(E192,$C$15:$M$514,7,FALSE)*M192)))</f>
        <v/>
      </c>
      <c r="J192" s="26" t="str">
        <f>IF(C192="","",IF(OR(D192='Gear Train'!$R$6,D192='Gear Train'!$R$7,D192='Gear Train'!$R$8,F192='Gear Train'!$R$7),VLOOKUP(E192,$C$15:$M$514,8,FALSE),IF(D192='Gear Train'!$R$3,E192/I192,VLOOKUP(E192,$C$15:$M$514,8,FALSE)/M192)))</f>
        <v/>
      </c>
      <c r="K192" s="27" t="str">
        <f>IF(C192="","",IF(E192=$C$10,$C$11,IF(OR(D192='Gear Train'!$R$4,D192='Gear Train'!$R$5),IF(OR(F192='Gear Train'!$R$4,F192='Gear Train'!$R$5,F192='Gear Train'!$R$6),IF(VLOOKUP(E192,$C$15:$M$514,9,FALSE)='Gear Train'!$C$3,'Gear Train'!$C$4,'Gear Train'!$C$3),VLOOKUP(E192,$C$15:$M$514,9,FALSE)),VLOOKUP(E192,$C$15:$M$514,9,FALSE))))</f>
        <v/>
      </c>
      <c r="L192" s="26" t="str">
        <f>IF(C192="","",IF(G192="-","-",IF(K192='Gear Train'!$C$3,MOD(G192+J192*360,360),MOD(G192-J192*360,360))))</f>
        <v/>
      </c>
      <c r="M192" s="26" t="str">
        <f>IF(C192="","",IF(OR(D192='Gear Train'!$R$6,D192='Gear Train'!$R$7,D192='Gear Train'!$R$8,F192='Gear Train'!$R$7),VLOOKUP(E192,$C$15:$M$514,10,FALSE),IF(D192='Gear Train'!$R$3,"-",IF(F192='Gear Train'!$R$3,1,H192/VLOOKUP(E192,$Q$15:$T$514,4,FALSE)))))</f>
        <v/>
      </c>
      <c r="N192" s="26" t="str">
        <f t="shared" si="14"/>
        <v/>
      </c>
      <c r="O192" s="28" t="str">
        <f t="shared" si="15"/>
        <v/>
      </c>
      <c r="Q192" s="21"/>
      <c r="R192" s="21"/>
      <c r="S192" s="29"/>
      <c r="T192" s="29"/>
      <c r="U192" s="29"/>
      <c r="AD192" s="1"/>
      <c r="AE192" s="1"/>
      <c r="AF192" s="1"/>
      <c r="AG192" s="1"/>
      <c r="AH192" s="1"/>
    </row>
    <row r="193" spans="2:34">
      <c r="B193" s="20"/>
      <c r="C193" s="21"/>
      <c r="D193" s="22" t="str">
        <f t="shared" si="12"/>
        <v/>
      </c>
      <c r="E193" s="21"/>
      <c r="F193" s="24" t="str">
        <f t="shared" si="13"/>
        <v/>
      </c>
      <c r="G193" s="25" t="str">
        <f>IF(C193="","",IF(D193='Gear Train'!$R$3,"-",VLOOKUP(C193,$Q$15:$S$514,3,FALSE)))</f>
        <v/>
      </c>
      <c r="H193" s="25" t="str">
        <f>IF(C193="","",IF(OR(D193='Gear Train'!$R$7,D193='Gear Train'!$R$3,D193='Gear Train'!$R$8),"-",VLOOKUP(C193,$Q$15:$T$514,4,FALSE)))</f>
        <v/>
      </c>
      <c r="I193" s="26" t="str">
        <f>IF(C193="","",IF(OR(D193='Gear Train'!$R$6,D193='Gear Train'!$R$7,D193='Gear Train'!$R$8,F193='Gear Train'!$R$7),VLOOKUP(E193,$C$15:$M$514,7,FALSE),IF(D193='Gear Train'!$R$3,VLOOKUP(C193,$Q$15:$U$514,5,FALSE),VLOOKUP(E193,$C$15:$M$514,7,FALSE)*M193)))</f>
        <v/>
      </c>
      <c r="J193" s="26" t="str">
        <f>IF(C193="","",IF(OR(D193='Gear Train'!$R$6,D193='Gear Train'!$R$7,D193='Gear Train'!$R$8,F193='Gear Train'!$R$7),VLOOKUP(E193,$C$15:$M$514,8,FALSE),IF(D193='Gear Train'!$R$3,E193/I193,VLOOKUP(E193,$C$15:$M$514,8,FALSE)/M193)))</f>
        <v/>
      </c>
      <c r="K193" s="27" t="str">
        <f>IF(C193="","",IF(E193=$C$10,$C$11,IF(OR(D193='Gear Train'!$R$4,D193='Gear Train'!$R$5),IF(OR(F193='Gear Train'!$R$4,F193='Gear Train'!$R$5,F193='Gear Train'!$R$6),IF(VLOOKUP(E193,$C$15:$M$514,9,FALSE)='Gear Train'!$C$3,'Gear Train'!$C$4,'Gear Train'!$C$3),VLOOKUP(E193,$C$15:$M$514,9,FALSE)),VLOOKUP(E193,$C$15:$M$514,9,FALSE))))</f>
        <v/>
      </c>
      <c r="L193" s="26" t="str">
        <f>IF(C193="","",IF(G193="-","-",IF(K193='Gear Train'!$C$3,MOD(G193+J193*360,360),MOD(G193-J193*360,360))))</f>
        <v/>
      </c>
      <c r="M193" s="26" t="str">
        <f>IF(C193="","",IF(OR(D193='Gear Train'!$R$6,D193='Gear Train'!$R$7,D193='Gear Train'!$R$8,F193='Gear Train'!$R$7),VLOOKUP(E193,$C$15:$M$514,10,FALSE),IF(D193='Gear Train'!$R$3,"-",IF(F193='Gear Train'!$R$3,1,H193/VLOOKUP(E193,$Q$15:$T$514,4,FALSE)))))</f>
        <v/>
      </c>
      <c r="N193" s="26" t="str">
        <f t="shared" si="14"/>
        <v/>
      </c>
      <c r="O193" s="28" t="str">
        <f t="shared" si="15"/>
        <v/>
      </c>
      <c r="Q193" s="21"/>
      <c r="R193" s="21"/>
      <c r="S193" s="29"/>
      <c r="T193" s="29"/>
      <c r="U193" s="29"/>
      <c r="AD193" s="1"/>
      <c r="AE193" s="1"/>
      <c r="AF193" s="1"/>
      <c r="AG193" s="1"/>
      <c r="AH193" s="1"/>
    </row>
    <row r="194" spans="2:34">
      <c r="B194" s="20"/>
      <c r="C194" s="21"/>
      <c r="D194" s="22" t="str">
        <f t="shared" si="12"/>
        <v/>
      </c>
      <c r="E194" s="21"/>
      <c r="F194" s="24" t="str">
        <f t="shared" si="13"/>
        <v/>
      </c>
      <c r="G194" s="25" t="str">
        <f>IF(C194="","",IF(D194='Gear Train'!$R$3,"-",VLOOKUP(C194,$Q$15:$S$514,3,FALSE)))</f>
        <v/>
      </c>
      <c r="H194" s="25" t="str">
        <f>IF(C194="","",IF(OR(D194='Gear Train'!$R$7,D194='Gear Train'!$R$3,D194='Gear Train'!$R$8),"-",VLOOKUP(C194,$Q$15:$T$514,4,FALSE)))</f>
        <v/>
      </c>
      <c r="I194" s="26" t="str">
        <f>IF(C194="","",IF(OR(D194='Gear Train'!$R$6,D194='Gear Train'!$R$7,D194='Gear Train'!$R$8,F194='Gear Train'!$R$7),VLOOKUP(E194,$C$15:$M$514,7,FALSE),IF(D194='Gear Train'!$R$3,VLOOKUP(C194,$Q$15:$U$514,5,FALSE),VLOOKUP(E194,$C$15:$M$514,7,FALSE)*M194)))</f>
        <v/>
      </c>
      <c r="J194" s="26" t="str">
        <f>IF(C194="","",IF(OR(D194='Gear Train'!$R$6,D194='Gear Train'!$R$7,D194='Gear Train'!$R$8,F194='Gear Train'!$R$7),VLOOKUP(E194,$C$15:$M$514,8,FALSE),IF(D194='Gear Train'!$R$3,E194/I194,VLOOKUP(E194,$C$15:$M$514,8,FALSE)/M194)))</f>
        <v/>
      </c>
      <c r="K194" s="27" t="str">
        <f>IF(C194="","",IF(E194=$C$10,$C$11,IF(OR(D194='Gear Train'!$R$4,D194='Gear Train'!$R$5),IF(OR(F194='Gear Train'!$R$4,F194='Gear Train'!$R$5,F194='Gear Train'!$R$6),IF(VLOOKUP(E194,$C$15:$M$514,9,FALSE)='Gear Train'!$C$3,'Gear Train'!$C$4,'Gear Train'!$C$3),VLOOKUP(E194,$C$15:$M$514,9,FALSE)),VLOOKUP(E194,$C$15:$M$514,9,FALSE))))</f>
        <v/>
      </c>
      <c r="L194" s="26" t="str">
        <f>IF(C194="","",IF(G194="-","-",IF(K194='Gear Train'!$C$3,MOD(G194+J194*360,360),MOD(G194-J194*360,360))))</f>
        <v/>
      </c>
      <c r="M194" s="26" t="str">
        <f>IF(C194="","",IF(OR(D194='Gear Train'!$R$6,D194='Gear Train'!$R$7,D194='Gear Train'!$R$8,F194='Gear Train'!$R$7),VLOOKUP(E194,$C$15:$M$514,10,FALSE),IF(D194='Gear Train'!$R$3,"-",IF(F194='Gear Train'!$R$3,1,H194/VLOOKUP(E194,$Q$15:$T$514,4,FALSE)))))</f>
        <v/>
      </c>
      <c r="N194" s="26" t="str">
        <f t="shared" si="14"/>
        <v/>
      </c>
      <c r="O194" s="28" t="str">
        <f t="shared" si="15"/>
        <v/>
      </c>
      <c r="Q194" s="21"/>
      <c r="R194" s="21"/>
      <c r="S194" s="29"/>
      <c r="T194" s="29"/>
      <c r="U194" s="29"/>
      <c r="AD194" s="1"/>
      <c r="AE194" s="1"/>
      <c r="AF194" s="1"/>
      <c r="AG194" s="1"/>
      <c r="AH194" s="1"/>
    </row>
    <row r="195" spans="2:34">
      <c r="B195" s="20"/>
      <c r="C195" s="21"/>
      <c r="D195" s="22" t="str">
        <f t="shared" si="12"/>
        <v/>
      </c>
      <c r="E195" s="21"/>
      <c r="F195" s="24" t="str">
        <f t="shared" si="13"/>
        <v/>
      </c>
      <c r="G195" s="25" t="str">
        <f>IF(C195="","",IF(D195='Gear Train'!$R$3,"-",VLOOKUP(C195,$Q$15:$S$514,3,FALSE)))</f>
        <v/>
      </c>
      <c r="H195" s="25" t="str">
        <f>IF(C195="","",IF(OR(D195='Gear Train'!$R$7,D195='Gear Train'!$R$3,D195='Gear Train'!$R$8),"-",VLOOKUP(C195,$Q$15:$T$514,4,FALSE)))</f>
        <v/>
      </c>
      <c r="I195" s="26" t="str">
        <f>IF(C195="","",IF(OR(D195='Gear Train'!$R$6,D195='Gear Train'!$R$7,D195='Gear Train'!$R$8,F195='Gear Train'!$R$7),VLOOKUP(E195,$C$15:$M$514,7,FALSE),IF(D195='Gear Train'!$R$3,VLOOKUP(C195,$Q$15:$U$514,5,FALSE),VLOOKUP(E195,$C$15:$M$514,7,FALSE)*M195)))</f>
        <v/>
      </c>
      <c r="J195" s="26" t="str">
        <f>IF(C195="","",IF(OR(D195='Gear Train'!$R$6,D195='Gear Train'!$R$7,D195='Gear Train'!$R$8,F195='Gear Train'!$R$7),VLOOKUP(E195,$C$15:$M$514,8,FALSE),IF(D195='Gear Train'!$R$3,E195/I195,VLOOKUP(E195,$C$15:$M$514,8,FALSE)/M195)))</f>
        <v/>
      </c>
      <c r="K195" s="27" t="str">
        <f>IF(C195="","",IF(E195=$C$10,$C$11,IF(OR(D195='Gear Train'!$R$4,D195='Gear Train'!$R$5),IF(OR(F195='Gear Train'!$R$4,F195='Gear Train'!$R$5,F195='Gear Train'!$R$6),IF(VLOOKUP(E195,$C$15:$M$514,9,FALSE)='Gear Train'!$C$3,'Gear Train'!$C$4,'Gear Train'!$C$3),VLOOKUP(E195,$C$15:$M$514,9,FALSE)),VLOOKUP(E195,$C$15:$M$514,9,FALSE))))</f>
        <v/>
      </c>
      <c r="L195" s="26" t="str">
        <f>IF(C195="","",IF(G195="-","-",IF(K195='Gear Train'!$C$3,MOD(G195+J195*360,360),MOD(G195-J195*360,360))))</f>
        <v/>
      </c>
      <c r="M195" s="26" t="str">
        <f>IF(C195="","",IF(OR(D195='Gear Train'!$R$6,D195='Gear Train'!$R$7,D195='Gear Train'!$R$8,F195='Gear Train'!$R$7),VLOOKUP(E195,$C$15:$M$514,10,FALSE),IF(D195='Gear Train'!$R$3,"-",IF(F195='Gear Train'!$R$3,1,H195/VLOOKUP(E195,$Q$15:$T$514,4,FALSE)))))</f>
        <v/>
      </c>
      <c r="N195" s="26" t="str">
        <f t="shared" si="14"/>
        <v/>
      </c>
      <c r="O195" s="28" t="str">
        <f t="shared" si="15"/>
        <v/>
      </c>
      <c r="Q195" s="21"/>
      <c r="R195" s="21"/>
      <c r="S195" s="29"/>
      <c r="T195" s="29"/>
      <c r="U195" s="29"/>
      <c r="AD195" s="1"/>
      <c r="AE195" s="1"/>
      <c r="AF195" s="1"/>
      <c r="AG195" s="1"/>
      <c r="AH195" s="1"/>
    </row>
    <row r="196" spans="2:34">
      <c r="B196" s="20"/>
      <c r="C196" s="21"/>
      <c r="D196" s="22" t="str">
        <f t="shared" si="12"/>
        <v/>
      </c>
      <c r="E196" s="21"/>
      <c r="F196" s="24" t="str">
        <f t="shared" si="13"/>
        <v/>
      </c>
      <c r="G196" s="25" t="str">
        <f>IF(C196="","",IF(D196='Gear Train'!$R$3,"-",VLOOKUP(C196,$Q$15:$S$514,3,FALSE)))</f>
        <v/>
      </c>
      <c r="H196" s="25" t="str">
        <f>IF(C196="","",IF(OR(D196='Gear Train'!$R$7,D196='Gear Train'!$R$3,D196='Gear Train'!$R$8),"-",VLOOKUP(C196,$Q$15:$T$514,4,FALSE)))</f>
        <v/>
      </c>
      <c r="I196" s="26" t="str">
        <f>IF(C196="","",IF(OR(D196='Gear Train'!$R$6,D196='Gear Train'!$R$7,D196='Gear Train'!$R$8,F196='Gear Train'!$R$7),VLOOKUP(E196,$C$15:$M$514,7,FALSE),IF(D196='Gear Train'!$R$3,VLOOKUP(C196,$Q$15:$U$514,5,FALSE),VLOOKUP(E196,$C$15:$M$514,7,FALSE)*M196)))</f>
        <v/>
      </c>
      <c r="J196" s="26" t="str">
        <f>IF(C196="","",IF(OR(D196='Gear Train'!$R$6,D196='Gear Train'!$R$7,D196='Gear Train'!$R$8,F196='Gear Train'!$R$7),VLOOKUP(E196,$C$15:$M$514,8,FALSE),IF(D196='Gear Train'!$R$3,E196/I196,VLOOKUP(E196,$C$15:$M$514,8,FALSE)/M196)))</f>
        <v/>
      </c>
      <c r="K196" s="27" t="str">
        <f>IF(C196="","",IF(E196=$C$10,$C$11,IF(OR(D196='Gear Train'!$R$4,D196='Gear Train'!$R$5),IF(OR(F196='Gear Train'!$R$4,F196='Gear Train'!$R$5,F196='Gear Train'!$R$6),IF(VLOOKUP(E196,$C$15:$M$514,9,FALSE)='Gear Train'!$C$3,'Gear Train'!$C$4,'Gear Train'!$C$3),VLOOKUP(E196,$C$15:$M$514,9,FALSE)),VLOOKUP(E196,$C$15:$M$514,9,FALSE))))</f>
        <v/>
      </c>
      <c r="L196" s="26" t="str">
        <f>IF(C196="","",IF(G196="-","-",IF(K196='Gear Train'!$C$3,MOD(G196+J196*360,360),MOD(G196-J196*360,360))))</f>
        <v/>
      </c>
      <c r="M196" s="26" t="str">
        <f>IF(C196="","",IF(OR(D196='Gear Train'!$R$6,D196='Gear Train'!$R$7,D196='Gear Train'!$R$8,F196='Gear Train'!$R$7),VLOOKUP(E196,$C$15:$M$514,10,FALSE),IF(D196='Gear Train'!$R$3,"-",IF(F196='Gear Train'!$R$3,1,H196/VLOOKUP(E196,$Q$15:$T$514,4,FALSE)))))</f>
        <v/>
      </c>
      <c r="N196" s="26" t="str">
        <f t="shared" si="14"/>
        <v/>
      </c>
      <c r="O196" s="28" t="str">
        <f t="shared" si="15"/>
        <v/>
      </c>
      <c r="Q196" s="21"/>
      <c r="R196" s="21"/>
      <c r="S196" s="29"/>
      <c r="T196" s="29"/>
      <c r="U196" s="29"/>
      <c r="AD196" s="1"/>
      <c r="AE196" s="1"/>
      <c r="AF196" s="1"/>
      <c r="AG196" s="1"/>
      <c r="AH196" s="1"/>
    </row>
    <row r="197" spans="2:34">
      <c r="B197" s="20"/>
      <c r="C197" s="21"/>
      <c r="D197" s="22" t="str">
        <f t="shared" si="12"/>
        <v/>
      </c>
      <c r="E197" s="21"/>
      <c r="F197" s="24" t="str">
        <f t="shared" si="13"/>
        <v/>
      </c>
      <c r="G197" s="25" t="str">
        <f>IF(C197="","",IF(D197='Gear Train'!$R$3,"-",VLOOKUP(C197,$Q$15:$S$514,3,FALSE)))</f>
        <v/>
      </c>
      <c r="H197" s="25" t="str">
        <f>IF(C197="","",IF(OR(D197='Gear Train'!$R$7,D197='Gear Train'!$R$3,D197='Gear Train'!$R$8),"-",VLOOKUP(C197,$Q$15:$T$514,4,FALSE)))</f>
        <v/>
      </c>
      <c r="I197" s="26" t="str">
        <f>IF(C197="","",IF(OR(D197='Gear Train'!$R$6,D197='Gear Train'!$R$7,D197='Gear Train'!$R$8,F197='Gear Train'!$R$7),VLOOKUP(E197,$C$15:$M$514,7,FALSE),IF(D197='Gear Train'!$R$3,VLOOKUP(C197,$Q$15:$U$514,5,FALSE),VLOOKUP(E197,$C$15:$M$514,7,FALSE)*M197)))</f>
        <v/>
      </c>
      <c r="J197" s="26" t="str">
        <f>IF(C197="","",IF(OR(D197='Gear Train'!$R$6,D197='Gear Train'!$R$7,D197='Gear Train'!$R$8,F197='Gear Train'!$R$7),VLOOKUP(E197,$C$15:$M$514,8,FALSE),IF(D197='Gear Train'!$R$3,E197/I197,VLOOKUP(E197,$C$15:$M$514,8,FALSE)/M197)))</f>
        <v/>
      </c>
      <c r="K197" s="27" t="str">
        <f>IF(C197="","",IF(E197=$C$10,$C$11,IF(OR(D197='Gear Train'!$R$4,D197='Gear Train'!$R$5),IF(OR(F197='Gear Train'!$R$4,F197='Gear Train'!$R$5,F197='Gear Train'!$R$6),IF(VLOOKUP(E197,$C$15:$M$514,9,FALSE)='Gear Train'!$C$3,'Gear Train'!$C$4,'Gear Train'!$C$3),VLOOKUP(E197,$C$15:$M$514,9,FALSE)),VLOOKUP(E197,$C$15:$M$514,9,FALSE))))</f>
        <v/>
      </c>
      <c r="L197" s="26" t="str">
        <f>IF(C197="","",IF(G197="-","-",IF(K197='Gear Train'!$C$3,MOD(G197+J197*360,360),MOD(G197-J197*360,360))))</f>
        <v/>
      </c>
      <c r="M197" s="26" t="str">
        <f>IF(C197="","",IF(OR(D197='Gear Train'!$R$6,D197='Gear Train'!$R$7,D197='Gear Train'!$R$8,F197='Gear Train'!$R$7),VLOOKUP(E197,$C$15:$M$514,10,FALSE),IF(D197='Gear Train'!$R$3,"-",IF(F197='Gear Train'!$R$3,1,H197/VLOOKUP(E197,$Q$15:$T$514,4,FALSE)))))</f>
        <v/>
      </c>
      <c r="N197" s="26" t="str">
        <f t="shared" si="14"/>
        <v/>
      </c>
      <c r="O197" s="28" t="str">
        <f t="shared" si="15"/>
        <v/>
      </c>
      <c r="Q197" s="21"/>
      <c r="R197" s="21"/>
      <c r="S197" s="29"/>
      <c r="T197" s="29"/>
      <c r="U197" s="29"/>
      <c r="AD197" s="1"/>
      <c r="AE197" s="1"/>
      <c r="AF197" s="1"/>
      <c r="AG197" s="1"/>
      <c r="AH197" s="1"/>
    </row>
    <row r="198" spans="2:34">
      <c r="B198" s="20"/>
      <c r="C198" s="21"/>
      <c r="D198" s="22" t="str">
        <f t="shared" si="12"/>
        <v/>
      </c>
      <c r="E198" s="21"/>
      <c r="F198" s="24" t="str">
        <f t="shared" si="13"/>
        <v/>
      </c>
      <c r="G198" s="25" t="str">
        <f>IF(C198="","",IF(D198='Gear Train'!$R$3,"-",VLOOKUP(C198,$Q$15:$S$514,3,FALSE)))</f>
        <v/>
      </c>
      <c r="H198" s="25" t="str">
        <f>IF(C198="","",IF(OR(D198='Gear Train'!$R$7,D198='Gear Train'!$R$3,D198='Gear Train'!$R$8),"-",VLOOKUP(C198,$Q$15:$T$514,4,FALSE)))</f>
        <v/>
      </c>
      <c r="I198" s="26" t="str">
        <f>IF(C198="","",IF(OR(D198='Gear Train'!$R$6,D198='Gear Train'!$R$7,D198='Gear Train'!$R$8,F198='Gear Train'!$R$7),VLOOKUP(E198,$C$15:$M$514,7,FALSE),IF(D198='Gear Train'!$R$3,VLOOKUP(C198,$Q$15:$U$514,5,FALSE),VLOOKUP(E198,$C$15:$M$514,7,FALSE)*M198)))</f>
        <v/>
      </c>
      <c r="J198" s="26" t="str">
        <f>IF(C198="","",IF(OR(D198='Gear Train'!$R$6,D198='Gear Train'!$R$7,D198='Gear Train'!$R$8,F198='Gear Train'!$R$7),VLOOKUP(E198,$C$15:$M$514,8,FALSE),IF(D198='Gear Train'!$R$3,E198/I198,VLOOKUP(E198,$C$15:$M$514,8,FALSE)/M198)))</f>
        <v/>
      </c>
      <c r="K198" s="27" t="str">
        <f>IF(C198="","",IF(E198=$C$10,$C$11,IF(OR(D198='Gear Train'!$R$4,D198='Gear Train'!$R$5),IF(OR(F198='Gear Train'!$R$4,F198='Gear Train'!$R$5,F198='Gear Train'!$R$6),IF(VLOOKUP(E198,$C$15:$M$514,9,FALSE)='Gear Train'!$C$3,'Gear Train'!$C$4,'Gear Train'!$C$3),VLOOKUP(E198,$C$15:$M$514,9,FALSE)),VLOOKUP(E198,$C$15:$M$514,9,FALSE))))</f>
        <v/>
      </c>
      <c r="L198" s="26" t="str">
        <f>IF(C198="","",IF(G198="-","-",IF(K198='Gear Train'!$C$3,MOD(G198+J198*360,360),MOD(G198-J198*360,360))))</f>
        <v/>
      </c>
      <c r="M198" s="26" t="str">
        <f>IF(C198="","",IF(OR(D198='Gear Train'!$R$6,D198='Gear Train'!$R$7,D198='Gear Train'!$R$8,F198='Gear Train'!$R$7),VLOOKUP(E198,$C$15:$M$514,10,FALSE),IF(D198='Gear Train'!$R$3,"-",IF(F198='Gear Train'!$R$3,1,H198/VLOOKUP(E198,$Q$15:$T$514,4,FALSE)))))</f>
        <v/>
      </c>
      <c r="N198" s="26" t="str">
        <f t="shared" si="14"/>
        <v/>
      </c>
      <c r="O198" s="28" t="str">
        <f t="shared" si="15"/>
        <v/>
      </c>
      <c r="Q198" s="21"/>
      <c r="R198" s="21"/>
      <c r="S198" s="29"/>
      <c r="T198" s="29"/>
      <c r="U198" s="29"/>
      <c r="AD198" s="1"/>
      <c r="AE198" s="1"/>
      <c r="AF198" s="1"/>
      <c r="AG198" s="1"/>
      <c r="AH198" s="1"/>
    </row>
    <row r="199" spans="2:34">
      <c r="B199" s="20"/>
      <c r="C199" s="21"/>
      <c r="D199" s="22" t="str">
        <f t="shared" si="12"/>
        <v/>
      </c>
      <c r="E199" s="21"/>
      <c r="F199" s="24" t="str">
        <f t="shared" si="13"/>
        <v/>
      </c>
      <c r="G199" s="25" t="str">
        <f>IF(C199="","",IF(D199='Gear Train'!$R$3,"-",VLOOKUP(C199,$Q$15:$S$514,3,FALSE)))</f>
        <v/>
      </c>
      <c r="H199" s="25" t="str">
        <f>IF(C199="","",IF(OR(D199='Gear Train'!$R$7,D199='Gear Train'!$R$3,D199='Gear Train'!$R$8),"-",VLOOKUP(C199,$Q$15:$T$514,4,FALSE)))</f>
        <v/>
      </c>
      <c r="I199" s="26" t="str">
        <f>IF(C199="","",IF(OR(D199='Gear Train'!$R$6,D199='Gear Train'!$R$7,D199='Gear Train'!$R$8,F199='Gear Train'!$R$7),VLOOKUP(E199,$C$15:$M$514,7,FALSE),IF(D199='Gear Train'!$R$3,VLOOKUP(C199,$Q$15:$U$514,5,FALSE),VLOOKUP(E199,$C$15:$M$514,7,FALSE)*M199)))</f>
        <v/>
      </c>
      <c r="J199" s="26" t="str">
        <f>IF(C199="","",IF(OR(D199='Gear Train'!$R$6,D199='Gear Train'!$R$7,D199='Gear Train'!$R$8,F199='Gear Train'!$R$7),VLOOKUP(E199,$C$15:$M$514,8,FALSE),IF(D199='Gear Train'!$R$3,E199/I199,VLOOKUP(E199,$C$15:$M$514,8,FALSE)/M199)))</f>
        <v/>
      </c>
      <c r="K199" s="27" t="str">
        <f>IF(C199="","",IF(E199=$C$10,$C$11,IF(OR(D199='Gear Train'!$R$4,D199='Gear Train'!$R$5),IF(OR(F199='Gear Train'!$R$4,F199='Gear Train'!$R$5,F199='Gear Train'!$R$6),IF(VLOOKUP(E199,$C$15:$M$514,9,FALSE)='Gear Train'!$C$3,'Gear Train'!$C$4,'Gear Train'!$C$3),VLOOKUP(E199,$C$15:$M$514,9,FALSE)),VLOOKUP(E199,$C$15:$M$514,9,FALSE))))</f>
        <v/>
      </c>
      <c r="L199" s="26" t="str">
        <f>IF(C199="","",IF(G199="-","-",IF(K199='Gear Train'!$C$3,MOD(G199+J199*360,360),MOD(G199-J199*360,360))))</f>
        <v/>
      </c>
      <c r="M199" s="26" t="str">
        <f>IF(C199="","",IF(OR(D199='Gear Train'!$R$6,D199='Gear Train'!$R$7,D199='Gear Train'!$R$8,F199='Gear Train'!$R$7),VLOOKUP(E199,$C$15:$M$514,10,FALSE),IF(D199='Gear Train'!$R$3,"-",IF(F199='Gear Train'!$R$3,1,H199/VLOOKUP(E199,$Q$15:$T$514,4,FALSE)))))</f>
        <v/>
      </c>
      <c r="N199" s="26" t="str">
        <f t="shared" si="14"/>
        <v/>
      </c>
      <c r="O199" s="28" t="str">
        <f t="shared" si="15"/>
        <v/>
      </c>
      <c r="Q199" s="21"/>
      <c r="R199" s="21"/>
      <c r="S199" s="29"/>
      <c r="T199" s="29"/>
      <c r="U199" s="29"/>
      <c r="AD199" s="1"/>
      <c r="AE199" s="1"/>
      <c r="AF199" s="1"/>
      <c r="AG199" s="1"/>
      <c r="AH199" s="1"/>
    </row>
    <row r="200" spans="2:34">
      <c r="B200" s="20"/>
      <c r="C200" s="21"/>
      <c r="D200" s="22" t="str">
        <f t="shared" si="12"/>
        <v/>
      </c>
      <c r="E200" s="21"/>
      <c r="F200" s="24" t="str">
        <f t="shared" si="13"/>
        <v/>
      </c>
      <c r="G200" s="25" t="str">
        <f>IF(C200="","",IF(D200='Gear Train'!$R$3,"-",VLOOKUP(C200,$Q$15:$S$514,3,FALSE)))</f>
        <v/>
      </c>
      <c r="H200" s="25" t="str">
        <f>IF(C200="","",IF(OR(D200='Gear Train'!$R$7,D200='Gear Train'!$R$3,D200='Gear Train'!$R$8),"-",VLOOKUP(C200,$Q$15:$T$514,4,FALSE)))</f>
        <v/>
      </c>
      <c r="I200" s="26" t="str">
        <f>IF(C200="","",IF(OR(D200='Gear Train'!$R$6,D200='Gear Train'!$R$7,D200='Gear Train'!$R$8,F200='Gear Train'!$R$7),VLOOKUP(E200,$C$15:$M$514,7,FALSE),IF(D200='Gear Train'!$R$3,VLOOKUP(C200,$Q$15:$U$514,5,FALSE),VLOOKUP(E200,$C$15:$M$514,7,FALSE)*M200)))</f>
        <v/>
      </c>
      <c r="J200" s="26" t="str">
        <f>IF(C200="","",IF(OR(D200='Gear Train'!$R$6,D200='Gear Train'!$R$7,D200='Gear Train'!$R$8,F200='Gear Train'!$R$7),VLOOKUP(E200,$C$15:$M$514,8,FALSE),IF(D200='Gear Train'!$R$3,E200/I200,VLOOKUP(E200,$C$15:$M$514,8,FALSE)/M200)))</f>
        <v/>
      </c>
      <c r="K200" s="27" t="str">
        <f>IF(C200="","",IF(E200=$C$10,$C$11,IF(OR(D200='Gear Train'!$R$4,D200='Gear Train'!$R$5),IF(OR(F200='Gear Train'!$R$4,F200='Gear Train'!$R$5,F200='Gear Train'!$R$6),IF(VLOOKUP(E200,$C$15:$M$514,9,FALSE)='Gear Train'!$C$3,'Gear Train'!$C$4,'Gear Train'!$C$3),VLOOKUP(E200,$C$15:$M$514,9,FALSE)),VLOOKUP(E200,$C$15:$M$514,9,FALSE))))</f>
        <v/>
      </c>
      <c r="L200" s="26" t="str">
        <f>IF(C200="","",IF(G200="-","-",IF(K200='Gear Train'!$C$3,MOD(G200+J200*360,360),MOD(G200-J200*360,360))))</f>
        <v/>
      </c>
      <c r="M200" s="26" t="str">
        <f>IF(C200="","",IF(OR(D200='Gear Train'!$R$6,D200='Gear Train'!$R$7,D200='Gear Train'!$R$8,F200='Gear Train'!$R$7),VLOOKUP(E200,$C$15:$M$514,10,FALSE),IF(D200='Gear Train'!$R$3,"-",IF(F200='Gear Train'!$R$3,1,H200/VLOOKUP(E200,$Q$15:$T$514,4,FALSE)))))</f>
        <v/>
      </c>
      <c r="N200" s="26" t="str">
        <f t="shared" si="14"/>
        <v/>
      </c>
      <c r="O200" s="28" t="str">
        <f t="shared" si="15"/>
        <v/>
      </c>
      <c r="Q200" s="21"/>
      <c r="R200" s="21"/>
      <c r="S200" s="29"/>
      <c r="T200" s="29"/>
      <c r="U200" s="29"/>
      <c r="AD200" s="1"/>
      <c r="AE200" s="1"/>
      <c r="AF200" s="1"/>
      <c r="AG200" s="1"/>
      <c r="AH200" s="1"/>
    </row>
    <row r="201" spans="2:34">
      <c r="B201" s="20"/>
      <c r="C201" s="21"/>
      <c r="D201" s="22" t="str">
        <f t="shared" si="12"/>
        <v/>
      </c>
      <c r="E201" s="21"/>
      <c r="F201" s="24" t="str">
        <f t="shared" si="13"/>
        <v/>
      </c>
      <c r="G201" s="25" t="str">
        <f>IF(C201="","",IF(D201='Gear Train'!$R$3,"-",VLOOKUP(C201,$Q$15:$S$514,3,FALSE)))</f>
        <v/>
      </c>
      <c r="H201" s="25" t="str">
        <f>IF(C201="","",IF(OR(D201='Gear Train'!$R$7,D201='Gear Train'!$R$3,D201='Gear Train'!$R$8),"-",VLOOKUP(C201,$Q$15:$T$514,4,FALSE)))</f>
        <v/>
      </c>
      <c r="I201" s="26" t="str">
        <f>IF(C201="","",IF(OR(D201='Gear Train'!$R$6,D201='Gear Train'!$R$7,D201='Gear Train'!$R$8,F201='Gear Train'!$R$7),VLOOKUP(E201,$C$15:$M$514,7,FALSE),IF(D201='Gear Train'!$R$3,VLOOKUP(C201,$Q$15:$U$514,5,FALSE),VLOOKUP(E201,$C$15:$M$514,7,FALSE)*M201)))</f>
        <v/>
      </c>
      <c r="J201" s="26" t="str">
        <f>IF(C201="","",IF(OR(D201='Gear Train'!$R$6,D201='Gear Train'!$R$7,D201='Gear Train'!$R$8,F201='Gear Train'!$R$7),VLOOKUP(E201,$C$15:$M$514,8,FALSE),IF(D201='Gear Train'!$R$3,E201/I201,VLOOKUP(E201,$C$15:$M$514,8,FALSE)/M201)))</f>
        <v/>
      </c>
      <c r="K201" s="27" t="str">
        <f>IF(C201="","",IF(E201=$C$10,$C$11,IF(OR(D201='Gear Train'!$R$4,D201='Gear Train'!$R$5),IF(OR(F201='Gear Train'!$R$4,F201='Gear Train'!$R$5,F201='Gear Train'!$R$6),IF(VLOOKUP(E201,$C$15:$M$514,9,FALSE)='Gear Train'!$C$3,'Gear Train'!$C$4,'Gear Train'!$C$3),VLOOKUP(E201,$C$15:$M$514,9,FALSE)),VLOOKUP(E201,$C$15:$M$514,9,FALSE))))</f>
        <v/>
      </c>
      <c r="L201" s="26" t="str">
        <f>IF(C201="","",IF(G201="-","-",IF(K201='Gear Train'!$C$3,MOD(G201+J201*360,360),MOD(G201-J201*360,360))))</f>
        <v/>
      </c>
      <c r="M201" s="26" t="str">
        <f>IF(C201="","",IF(OR(D201='Gear Train'!$R$6,D201='Gear Train'!$R$7,D201='Gear Train'!$R$8,F201='Gear Train'!$R$7),VLOOKUP(E201,$C$15:$M$514,10,FALSE),IF(D201='Gear Train'!$R$3,"-",IF(F201='Gear Train'!$R$3,1,H201/VLOOKUP(E201,$Q$15:$T$514,4,FALSE)))))</f>
        <v/>
      </c>
      <c r="N201" s="26" t="str">
        <f t="shared" si="14"/>
        <v/>
      </c>
      <c r="O201" s="28" t="str">
        <f t="shared" si="15"/>
        <v/>
      </c>
      <c r="Q201" s="21"/>
      <c r="R201" s="21"/>
      <c r="S201" s="29"/>
      <c r="T201" s="29"/>
      <c r="U201" s="29"/>
      <c r="AD201" s="1"/>
      <c r="AE201" s="1"/>
      <c r="AF201" s="1"/>
      <c r="AG201" s="1"/>
      <c r="AH201" s="1"/>
    </row>
    <row r="202" spans="2:34">
      <c r="B202" s="20"/>
      <c r="C202" s="21"/>
      <c r="D202" s="22" t="str">
        <f t="shared" si="12"/>
        <v/>
      </c>
      <c r="E202" s="21"/>
      <c r="F202" s="24" t="str">
        <f t="shared" si="13"/>
        <v/>
      </c>
      <c r="G202" s="25" t="str">
        <f>IF(C202="","",IF(D202='Gear Train'!$R$3,"-",VLOOKUP(C202,$Q$15:$S$514,3,FALSE)))</f>
        <v/>
      </c>
      <c r="H202" s="25" t="str">
        <f>IF(C202="","",IF(OR(D202='Gear Train'!$R$7,D202='Gear Train'!$R$3,D202='Gear Train'!$R$8),"-",VLOOKUP(C202,$Q$15:$T$514,4,FALSE)))</f>
        <v/>
      </c>
      <c r="I202" s="26" t="str">
        <f>IF(C202="","",IF(OR(D202='Gear Train'!$R$6,D202='Gear Train'!$R$7,D202='Gear Train'!$R$8,F202='Gear Train'!$R$7),VLOOKUP(E202,$C$15:$M$514,7,FALSE),IF(D202='Gear Train'!$R$3,VLOOKUP(C202,$Q$15:$U$514,5,FALSE),VLOOKUP(E202,$C$15:$M$514,7,FALSE)*M202)))</f>
        <v/>
      </c>
      <c r="J202" s="26" t="str">
        <f>IF(C202="","",IF(OR(D202='Gear Train'!$R$6,D202='Gear Train'!$R$7,D202='Gear Train'!$R$8,F202='Gear Train'!$R$7),VLOOKUP(E202,$C$15:$M$514,8,FALSE),IF(D202='Gear Train'!$R$3,E202/I202,VLOOKUP(E202,$C$15:$M$514,8,FALSE)/M202)))</f>
        <v/>
      </c>
      <c r="K202" s="27" t="str">
        <f>IF(C202="","",IF(E202=$C$10,$C$11,IF(OR(D202='Gear Train'!$R$4,D202='Gear Train'!$R$5),IF(OR(F202='Gear Train'!$R$4,F202='Gear Train'!$R$5,F202='Gear Train'!$R$6),IF(VLOOKUP(E202,$C$15:$M$514,9,FALSE)='Gear Train'!$C$3,'Gear Train'!$C$4,'Gear Train'!$C$3),VLOOKUP(E202,$C$15:$M$514,9,FALSE)),VLOOKUP(E202,$C$15:$M$514,9,FALSE))))</f>
        <v/>
      </c>
      <c r="L202" s="26" t="str">
        <f>IF(C202="","",IF(G202="-","-",IF(K202='Gear Train'!$C$3,MOD(G202+J202*360,360),MOD(G202-J202*360,360))))</f>
        <v/>
      </c>
      <c r="M202" s="26" t="str">
        <f>IF(C202="","",IF(OR(D202='Gear Train'!$R$6,D202='Gear Train'!$R$7,D202='Gear Train'!$R$8,F202='Gear Train'!$R$7),VLOOKUP(E202,$C$15:$M$514,10,FALSE),IF(D202='Gear Train'!$R$3,"-",IF(F202='Gear Train'!$R$3,1,H202/VLOOKUP(E202,$Q$15:$T$514,4,FALSE)))))</f>
        <v/>
      </c>
      <c r="N202" s="26" t="str">
        <f t="shared" si="14"/>
        <v/>
      </c>
      <c r="O202" s="28" t="str">
        <f t="shared" si="15"/>
        <v/>
      </c>
      <c r="Q202" s="21"/>
      <c r="R202" s="21"/>
      <c r="S202" s="29"/>
      <c r="T202" s="29"/>
      <c r="U202" s="29"/>
      <c r="AD202" s="1"/>
      <c r="AE202" s="1"/>
      <c r="AF202" s="1"/>
      <c r="AG202" s="1"/>
      <c r="AH202" s="1"/>
    </row>
    <row r="203" spans="2:34">
      <c r="B203" s="20"/>
      <c r="C203" s="21"/>
      <c r="D203" s="22" t="str">
        <f t="shared" si="12"/>
        <v/>
      </c>
      <c r="E203" s="21"/>
      <c r="F203" s="24" t="str">
        <f t="shared" si="13"/>
        <v/>
      </c>
      <c r="G203" s="25" t="str">
        <f>IF(C203="","",IF(D203='Gear Train'!$R$3,"-",VLOOKUP(C203,$Q$15:$S$514,3,FALSE)))</f>
        <v/>
      </c>
      <c r="H203" s="25" t="str">
        <f>IF(C203="","",IF(OR(D203='Gear Train'!$R$7,D203='Gear Train'!$R$3,D203='Gear Train'!$R$8),"-",VLOOKUP(C203,$Q$15:$T$514,4,FALSE)))</f>
        <v/>
      </c>
      <c r="I203" s="26" t="str">
        <f>IF(C203="","",IF(OR(D203='Gear Train'!$R$6,D203='Gear Train'!$R$7,D203='Gear Train'!$R$8,F203='Gear Train'!$R$7),VLOOKUP(E203,$C$15:$M$514,7,FALSE),IF(D203='Gear Train'!$R$3,VLOOKUP(C203,$Q$15:$U$514,5,FALSE),VLOOKUP(E203,$C$15:$M$514,7,FALSE)*M203)))</f>
        <v/>
      </c>
      <c r="J203" s="26" t="str">
        <f>IF(C203="","",IF(OR(D203='Gear Train'!$R$6,D203='Gear Train'!$R$7,D203='Gear Train'!$R$8,F203='Gear Train'!$R$7),VLOOKUP(E203,$C$15:$M$514,8,FALSE),IF(D203='Gear Train'!$R$3,E203/I203,VLOOKUP(E203,$C$15:$M$514,8,FALSE)/M203)))</f>
        <v/>
      </c>
      <c r="K203" s="27" t="str">
        <f>IF(C203="","",IF(E203=$C$10,$C$11,IF(OR(D203='Gear Train'!$R$4,D203='Gear Train'!$R$5),IF(OR(F203='Gear Train'!$R$4,F203='Gear Train'!$R$5,F203='Gear Train'!$R$6),IF(VLOOKUP(E203,$C$15:$M$514,9,FALSE)='Gear Train'!$C$3,'Gear Train'!$C$4,'Gear Train'!$C$3),VLOOKUP(E203,$C$15:$M$514,9,FALSE)),VLOOKUP(E203,$C$15:$M$514,9,FALSE))))</f>
        <v/>
      </c>
      <c r="L203" s="26" t="str">
        <f>IF(C203="","",IF(G203="-","-",IF(K203='Gear Train'!$C$3,MOD(G203+J203*360,360),MOD(G203-J203*360,360))))</f>
        <v/>
      </c>
      <c r="M203" s="26" t="str">
        <f>IF(C203="","",IF(OR(D203='Gear Train'!$R$6,D203='Gear Train'!$R$7,D203='Gear Train'!$R$8,F203='Gear Train'!$R$7),VLOOKUP(E203,$C$15:$M$514,10,FALSE),IF(D203='Gear Train'!$R$3,"-",IF(F203='Gear Train'!$R$3,1,H203/VLOOKUP(E203,$Q$15:$T$514,4,FALSE)))))</f>
        <v/>
      </c>
      <c r="N203" s="26" t="str">
        <f t="shared" si="14"/>
        <v/>
      </c>
      <c r="O203" s="28" t="str">
        <f t="shared" si="15"/>
        <v/>
      </c>
      <c r="Q203" s="21"/>
      <c r="R203" s="21"/>
      <c r="S203" s="29"/>
      <c r="T203" s="29"/>
      <c r="U203" s="29"/>
      <c r="AD203" s="1"/>
      <c r="AE203" s="1"/>
      <c r="AF203" s="1"/>
      <c r="AG203" s="1"/>
      <c r="AH203" s="1"/>
    </row>
    <row r="204" spans="2:34">
      <c r="B204" s="20"/>
      <c r="C204" s="21"/>
      <c r="D204" s="22" t="str">
        <f t="shared" si="12"/>
        <v/>
      </c>
      <c r="E204" s="21"/>
      <c r="F204" s="24" t="str">
        <f t="shared" si="13"/>
        <v/>
      </c>
      <c r="G204" s="25" t="str">
        <f>IF(C204="","",IF(D204='Gear Train'!$R$3,"-",VLOOKUP(C204,$Q$15:$S$514,3,FALSE)))</f>
        <v/>
      </c>
      <c r="H204" s="25" t="str">
        <f>IF(C204="","",IF(OR(D204='Gear Train'!$R$7,D204='Gear Train'!$R$3,D204='Gear Train'!$R$8),"-",VLOOKUP(C204,$Q$15:$T$514,4,FALSE)))</f>
        <v/>
      </c>
      <c r="I204" s="26" t="str">
        <f>IF(C204="","",IF(OR(D204='Gear Train'!$R$6,D204='Gear Train'!$R$7,D204='Gear Train'!$R$8,F204='Gear Train'!$R$7),VLOOKUP(E204,$C$15:$M$514,7,FALSE),IF(D204='Gear Train'!$R$3,VLOOKUP(C204,$Q$15:$U$514,5,FALSE),VLOOKUP(E204,$C$15:$M$514,7,FALSE)*M204)))</f>
        <v/>
      </c>
      <c r="J204" s="26" t="str">
        <f>IF(C204="","",IF(OR(D204='Gear Train'!$R$6,D204='Gear Train'!$R$7,D204='Gear Train'!$R$8,F204='Gear Train'!$R$7),VLOOKUP(E204,$C$15:$M$514,8,FALSE),IF(D204='Gear Train'!$R$3,E204/I204,VLOOKUP(E204,$C$15:$M$514,8,FALSE)/M204)))</f>
        <v/>
      </c>
      <c r="K204" s="27" t="str">
        <f>IF(C204="","",IF(E204=$C$10,$C$11,IF(OR(D204='Gear Train'!$R$4,D204='Gear Train'!$R$5),IF(OR(F204='Gear Train'!$R$4,F204='Gear Train'!$R$5,F204='Gear Train'!$R$6),IF(VLOOKUP(E204,$C$15:$M$514,9,FALSE)='Gear Train'!$C$3,'Gear Train'!$C$4,'Gear Train'!$C$3),VLOOKUP(E204,$C$15:$M$514,9,FALSE)),VLOOKUP(E204,$C$15:$M$514,9,FALSE))))</f>
        <v/>
      </c>
      <c r="L204" s="26" t="str">
        <f>IF(C204="","",IF(G204="-","-",IF(K204='Gear Train'!$C$3,MOD(G204+J204*360,360),MOD(G204-J204*360,360))))</f>
        <v/>
      </c>
      <c r="M204" s="26" t="str">
        <f>IF(C204="","",IF(OR(D204='Gear Train'!$R$6,D204='Gear Train'!$R$7,D204='Gear Train'!$R$8,F204='Gear Train'!$R$7),VLOOKUP(E204,$C$15:$M$514,10,FALSE),IF(D204='Gear Train'!$R$3,"-",IF(F204='Gear Train'!$R$3,1,H204/VLOOKUP(E204,$Q$15:$T$514,4,FALSE)))))</f>
        <v/>
      </c>
      <c r="N204" s="26" t="str">
        <f t="shared" si="14"/>
        <v/>
      </c>
      <c r="O204" s="28" t="str">
        <f t="shared" si="15"/>
        <v/>
      </c>
      <c r="Q204" s="21"/>
      <c r="R204" s="21"/>
      <c r="S204" s="29"/>
      <c r="T204" s="29"/>
      <c r="U204" s="29"/>
      <c r="AD204" s="1"/>
      <c r="AE204" s="1"/>
      <c r="AF204" s="1"/>
      <c r="AG204" s="1"/>
      <c r="AH204" s="1"/>
    </row>
    <row r="205" spans="2:34">
      <c r="B205" s="20"/>
      <c r="C205" s="21"/>
      <c r="D205" s="22" t="str">
        <f t="shared" si="12"/>
        <v/>
      </c>
      <c r="E205" s="21"/>
      <c r="F205" s="24" t="str">
        <f t="shared" si="13"/>
        <v/>
      </c>
      <c r="G205" s="25" t="str">
        <f>IF(C205="","",IF(D205='Gear Train'!$R$3,"-",VLOOKUP(C205,$Q$15:$S$514,3,FALSE)))</f>
        <v/>
      </c>
      <c r="H205" s="25" t="str">
        <f>IF(C205="","",IF(OR(D205='Gear Train'!$R$7,D205='Gear Train'!$R$3,D205='Gear Train'!$R$8),"-",VLOOKUP(C205,$Q$15:$T$514,4,FALSE)))</f>
        <v/>
      </c>
      <c r="I205" s="26" t="str">
        <f>IF(C205="","",IF(OR(D205='Gear Train'!$R$6,D205='Gear Train'!$R$7,D205='Gear Train'!$R$8,F205='Gear Train'!$R$7),VLOOKUP(E205,$C$15:$M$514,7,FALSE),IF(D205='Gear Train'!$R$3,VLOOKUP(C205,$Q$15:$U$514,5,FALSE),VLOOKUP(E205,$C$15:$M$514,7,FALSE)*M205)))</f>
        <v/>
      </c>
      <c r="J205" s="26" t="str">
        <f>IF(C205="","",IF(OR(D205='Gear Train'!$R$6,D205='Gear Train'!$R$7,D205='Gear Train'!$R$8,F205='Gear Train'!$R$7),VLOOKUP(E205,$C$15:$M$514,8,FALSE),IF(D205='Gear Train'!$R$3,E205/I205,VLOOKUP(E205,$C$15:$M$514,8,FALSE)/M205)))</f>
        <v/>
      </c>
      <c r="K205" s="27" t="str">
        <f>IF(C205="","",IF(E205=$C$10,$C$11,IF(OR(D205='Gear Train'!$R$4,D205='Gear Train'!$R$5),IF(OR(F205='Gear Train'!$R$4,F205='Gear Train'!$R$5,F205='Gear Train'!$R$6),IF(VLOOKUP(E205,$C$15:$M$514,9,FALSE)='Gear Train'!$C$3,'Gear Train'!$C$4,'Gear Train'!$C$3),VLOOKUP(E205,$C$15:$M$514,9,FALSE)),VLOOKUP(E205,$C$15:$M$514,9,FALSE))))</f>
        <v/>
      </c>
      <c r="L205" s="26" t="str">
        <f>IF(C205="","",IF(G205="-","-",IF(K205='Gear Train'!$C$3,MOD(G205+J205*360,360),MOD(G205-J205*360,360))))</f>
        <v/>
      </c>
      <c r="M205" s="26" t="str">
        <f>IF(C205="","",IF(OR(D205='Gear Train'!$R$6,D205='Gear Train'!$R$7,D205='Gear Train'!$R$8,F205='Gear Train'!$R$7),VLOOKUP(E205,$C$15:$M$514,10,FALSE),IF(D205='Gear Train'!$R$3,"-",IF(F205='Gear Train'!$R$3,1,H205/VLOOKUP(E205,$Q$15:$T$514,4,FALSE)))))</f>
        <v/>
      </c>
      <c r="N205" s="26" t="str">
        <f t="shared" si="14"/>
        <v/>
      </c>
      <c r="O205" s="28" t="str">
        <f t="shared" si="15"/>
        <v/>
      </c>
      <c r="Q205" s="21"/>
      <c r="R205" s="21"/>
      <c r="S205" s="29"/>
      <c r="T205" s="29"/>
      <c r="U205" s="29"/>
      <c r="AD205" s="1"/>
      <c r="AE205" s="1"/>
      <c r="AF205" s="1"/>
      <c r="AG205" s="1"/>
      <c r="AH205" s="1"/>
    </row>
    <row r="206" spans="2:34">
      <c r="B206" s="20"/>
      <c r="C206" s="21"/>
      <c r="D206" s="22" t="str">
        <f t="shared" si="12"/>
        <v/>
      </c>
      <c r="E206" s="21"/>
      <c r="F206" s="24" t="str">
        <f t="shared" si="13"/>
        <v/>
      </c>
      <c r="G206" s="25" t="str">
        <f>IF(C206="","",IF(D206='Gear Train'!$R$3,"-",VLOOKUP(C206,$Q$15:$S$514,3,FALSE)))</f>
        <v/>
      </c>
      <c r="H206" s="25" t="str">
        <f>IF(C206="","",IF(OR(D206='Gear Train'!$R$7,D206='Gear Train'!$R$3,D206='Gear Train'!$R$8),"-",VLOOKUP(C206,$Q$15:$T$514,4,FALSE)))</f>
        <v/>
      </c>
      <c r="I206" s="26" t="str">
        <f>IF(C206="","",IF(OR(D206='Gear Train'!$R$6,D206='Gear Train'!$R$7,D206='Gear Train'!$R$8,F206='Gear Train'!$R$7),VLOOKUP(E206,$C$15:$M$514,7,FALSE),IF(D206='Gear Train'!$R$3,VLOOKUP(C206,$Q$15:$U$514,5,FALSE),VLOOKUP(E206,$C$15:$M$514,7,FALSE)*M206)))</f>
        <v/>
      </c>
      <c r="J206" s="26" t="str">
        <f>IF(C206="","",IF(OR(D206='Gear Train'!$R$6,D206='Gear Train'!$R$7,D206='Gear Train'!$R$8,F206='Gear Train'!$R$7),VLOOKUP(E206,$C$15:$M$514,8,FALSE),IF(D206='Gear Train'!$R$3,E206/I206,VLOOKUP(E206,$C$15:$M$514,8,FALSE)/M206)))</f>
        <v/>
      </c>
      <c r="K206" s="27" t="str">
        <f>IF(C206="","",IF(E206=$C$10,$C$11,IF(OR(D206='Gear Train'!$R$4,D206='Gear Train'!$R$5),IF(OR(F206='Gear Train'!$R$4,F206='Gear Train'!$R$5,F206='Gear Train'!$R$6),IF(VLOOKUP(E206,$C$15:$M$514,9,FALSE)='Gear Train'!$C$3,'Gear Train'!$C$4,'Gear Train'!$C$3),VLOOKUP(E206,$C$15:$M$514,9,FALSE)),VLOOKUP(E206,$C$15:$M$514,9,FALSE))))</f>
        <v/>
      </c>
      <c r="L206" s="26" t="str">
        <f>IF(C206="","",IF(G206="-","-",IF(K206='Gear Train'!$C$3,MOD(G206+J206*360,360),MOD(G206-J206*360,360))))</f>
        <v/>
      </c>
      <c r="M206" s="26" t="str">
        <f>IF(C206="","",IF(OR(D206='Gear Train'!$R$6,D206='Gear Train'!$R$7,D206='Gear Train'!$R$8,F206='Gear Train'!$R$7),VLOOKUP(E206,$C$15:$M$514,10,FALSE),IF(D206='Gear Train'!$R$3,"-",IF(F206='Gear Train'!$R$3,1,H206/VLOOKUP(E206,$Q$15:$T$514,4,FALSE)))))</f>
        <v/>
      </c>
      <c r="N206" s="26" t="str">
        <f t="shared" si="14"/>
        <v/>
      </c>
      <c r="O206" s="28" t="str">
        <f t="shared" si="15"/>
        <v/>
      </c>
      <c r="Q206" s="21"/>
      <c r="R206" s="21"/>
      <c r="S206" s="29"/>
      <c r="T206" s="29"/>
      <c r="U206" s="29"/>
      <c r="AD206" s="1"/>
      <c r="AE206" s="1"/>
      <c r="AF206" s="1"/>
      <c r="AG206" s="1"/>
      <c r="AH206" s="1"/>
    </row>
    <row r="207" spans="2:34">
      <c r="B207" s="20"/>
      <c r="C207" s="21"/>
      <c r="D207" s="22" t="str">
        <f t="shared" ref="D207:D270" si="16">IF(C207="","",VLOOKUP(C207,$Q$15:$R$514,2,FALSE))</f>
        <v/>
      </c>
      <c r="E207" s="21"/>
      <c r="F207" s="24" t="str">
        <f t="shared" ref="F207:F270" si="17">IF(E207="","",IF(ISNUMBER(E207),"-",VLOOKUP(E207,$Q$15:$R$514,2,FALSE)))</f>
        <v/>
      </c>
      <c r="G207" s="25" t="str">
        <f>IF(C207="","",IF(D207='Gear Train'!$R$3,"-",VLOOKUP(C207,$Q$15:$S$514,3,FALSE)))</f>
        <v/>
      </c>
      <c r="H207" s="25" t="str">
        <f>IF(C207="","",IF(OR(D207='Gear Train'!$R$7,D207='Gear Train'!$R$3,D207='Gear Train'!$R$8),"-",VLOOKUP(C207,$Q$15:$T$514,4,FALSE)))</f>
        <v/>
      </c>
      <c r="I207" s="26" t="str">
        <f>IF(C207="","",IF(OR(D207='Gear Train'!$R$6,D207='Gear Train'!$R$7,D207='Gear Train'!$R$8,F207='Gear Train'!$R$7),VLOOKUP(E207,$C$15:$M$514,7,FALSE),IF(D207='Gear Train'!$R$3,VLOOKUP(C207,$Q$15:$U$514,5,FALSE),VLOOKUP(E207,$C$15:$M$514,7,FALSE)*M207)))</f>
        <v/>
      </c>
      <c r="J207" s="26" t="str">
        <f>IF(C207="","",IF(OR(D207='Gear Train'!$R$6,D207='Gear Train'!$R$7,D207='Gear Train'!$R$8,F207='Gear Train'!$R$7),VLOOKUP(E207,$C$15:$M$514,8,FALSE),IF(D207='Gear Train'!$R$3,E207/I207,VLOOKUP(E207,$C$15:$M$514,8,FALSE)/M207)))</f>
        <v/>
      </c>
      <c r="K207" s="27" t="str">
        <f>IF(C207="","",IF(E207=$C$10,$C$11,IF(OR(D207='Gear Train'!$R$4,D207='Gear Train'!$R$5),IF(OR(F207='Gear Train'!$R$4,F207='Gear Train'!$R$5,F207='Gear Train'!$R$6),IF(VLOOKUP(E207,$C$15:$M$514,9,FALSE)='Gear Train'!$C$3,'Gear Train'!$C$4,'Gear Train'!$C$3),VLOOKUP(E207,$C$15:$M$514,9,FALSE)),VLOOKUP(E207,$C$15:$M$514,9,FALSE))))</f>
        <v/>
      </c>
      <c r="L207" s="26" t="str">
        <f>IF(C207="","",IF(G207="-","-",IF(K207='Gear Train'!$C$3,MOD(G207+J207*360,360),MOD(G207-J207*360,360))))</f>
        <v/>
      </c>
      <c r="M207" s="26" t="str">
        <f>IF(C207="","",IF(OR(D207='Gear Train'!$R$6,D207='Gear Train'!$R$7,D207='Gear Train'!$R$8,F207='Gear Train'!$R$7),VLOOKUP(E207,$C$15:$M$514,10,FALSE),IF(D207='Gear Train'!$R$3,"-",IF(F207='Gear Train'!$R$3,1,H207/VLOOKUP(E207,$Q$15:$T$514,4,FALSE)))))</f>
        <v/>
      </c>
      <c r="N207" s="26" t="str">
        <f t="shared" ref="N207:N270" si="18">IF(B207="","",VLOOKUP(B207,$W$15:$X$114,2,FALSE))</f>
        <v/>
      </c>
      <c r="O207" s="28" t="str">
        <f t="shared" si="15"/>
        <v/>
      </c>
      <c r="Q207" s="21"/>
      <c r="R207" s="21"/>
      <c r="S207" s="29"/>
      <c r="T207" s="29"/>
      <c r="U207" s="29"/>
      <c r="AD207" s="1"/>
      <c r="AE207" s="1"/>
      <c r="AF207" s="1"/>
      <c r="AG207" s="1"/>
      <c r="AH207" s="1"/>
    </row>
    <row r="208" spans="2:34">
      <c r="B208" s="20"/>
      <c r="C208" s="21"/>
      <c r="D208" s="22" t="str">
        <f t="shared" si="16"/>
        <v/>
      </c>
      <c r="E208" s="21"/>
      <c r="F208" s="24" t="str">
        <f t="shared" si="17"/>
        <v/>
      </c>
      <c r="G208" s="25" t="str">
        <f>IF(C208="","",IF(D208='Gear Train'!$R$3,"-",VLOOKUP(C208,$Q$15:$S$514,3,FALSE)))</f>
        <v/>
      </c>
      <c r="H208" s="25" t="str">
        <f>IF(C208="","",IF(OR(D208='Gear Train'!$R$7,D208='Gear Train'!$R$3,D208='Gear Train'!$R$8),"-",VLOOKUP(C208,$Q$15:$T$514,4,FALSE)))</f>
        <v/>
      </c>
      <c r="I208" s="26" t="str">
        <f>IF(C208="","",IF(OR(D208='Gear Train'!$R$6,D208='Gear Train'!$R$7,D208='Gear Train'!$R$8,F208='Gear Train'!$R$7),VLOOKUP(E208,$C$15:$M$514,7,FALSE),IF(D208='Gear Train'!$R$3,VLOOKUP(C208,$Q$15:$U$514,5,FALSE),VLOOKUP(E208,$C$15:$M$514,7,FALSE)*M208)))</f>
        <v/>
      </c>
      <c r="J208" s="26" t="str">
        <f>IF(C208="","",IF(OR(D208='Gear Train'!$R$6,D208='Gear Train'!$R$7,D208='Gear Train'!$R$8,F208='Gear Train'!$R$7),VLOOKUP(E208,$C$15:$M$514,8,FALSE),IF(D208='Gear Train'!$R$3,E208/I208,VLOOKUP(E208,$C$15:$M$514,8,FALSE)/M208)))</f>
        <v/>
      </c>
      <c r="K208" s="27" t="str">
        <f>IF(C208="","",IF(E208=$C$10,$C$11,IF(OR(D208='Gear Train'!$R$4,D208='Gear Train'!$R$5),IF(OR(F208='Gear Train'!$R$4,F208='Gear Train'!$R$5,F208='Gear Train'!$R$6),IF(VLOOKUP(E208,$C$15:$M$514,9,FALSE)='Gear Train'!$C$3,'Gear Train'!$C$4,'Gear Train'!$C$3),VLOOKUP(E208,$C$15:$M$514,9,FALSE)),VLOOKUP(E208,$C$15:$M$514,9,FALSE))))</f>
        <v/>
      </c>
      <c r="L208" s="26" t="str">
        <f>IF(C208="","",IF(G208="-","-",IF(K208='Gear Train'!$C$3,MOD(G208+J208*360,360),MOD(G208-J208*360,360))))</f>
        <v/>
      </c>
      <c r="M208" s="26" t="str">
        <f>IF(C208="","",IF(OR(D208='Gear Train'!$R$6,D208='Gear Train'!$R$7,D208='Gear Train'!$R$8,F208='Gear Train'!$R$7),VLOOKUP(E208,$C$15:$M$514,10,FALSE),IF(D208='Gear Train'!$R$3,"-",IF(F208='Gear Train'!$R$3,1,H208/VLOOKUP(E208,$Q$15:$T$514,4,FALSE)))))</f>
        <v/>
      </c>
      <c r="N208" s="26" t="str">
        <f t="shared" si="18"/>
        <v/>
      </c>
      <c r="O208" s="28" t="str">
        <f t="shared" ref="O208:O271" si="19">IF(N208="","",1-I208/N208)</f>
        <v/>
      </c>
      <c r="Q208" s="21"/>
      <c r="R208" s="21"/>
      <c r="S208" s="29"/>
      <c r="T208" s="29"/>
      <c r="U208" s="29"/>
      <c r="AD208" s="1"/>
      <c r="AE208" s="1"/>
      <c r="AF208" s="1"/>
      <c r="AG208" s="1"/>
      <c r="AH208" s="1"/>
    </row>
    <row r="209" spans="2:34">
      <c r="B209" s="20"/>
      <c r="C209" s="21"/>
      <c r="D209" s="22" t="str">
        <f t="shared" si="16"/>
        <v/>
      </c>
      <c r="E209" s="21"/>
      <c r="F209" s="24" t="str">
        <f t="shared" si="17"/>
        <v/>
      </c>
      <c r="G209" s="25" t="str">
        <f>IF(C209="","",IF(D209='Gear Train'!$R$3,"-",VLOOKUP(C209,$Q$15:$S$514,3,FALSE)))</f>
        <v/>
      </c>
      <c r="H209" s="25" t="str">
        <f>IF(C209="","",IF(OR(D209='Gear Train'!$R$7,D209='Gear Train'!$R$3,D209='Gear Train'!$R$8),"-",VLOOKUP(C209,$Q$15:$T$514,4,FALSE)))</f>
        <v/>
      </c>
      <c r="I209" s="26" t="str">
        <f>IF(C209="","",IF(OR(D209='Gear Train'!$R$6,D209='Gear Train'!$R$7,D209='Gear Train'!$R$8,F209='Gear Train'!$R$7),VLOOKUP(E209,$C$15:$M$514,7,FALSE),IF(D209='Gear Train'!$R$3,VLOOKUP(C209,$Q$15:$U$514,5,FALSE),VLOOKUP(E209,$C$15:$M$514,7,FALSE)*M209)))</f>
        <v/>
      </c>
      <c r="J209" s="26" t="str">
        <f>IF(C209="","",IF(OR(D209='Gear Train'!$R$6,D209='Gear Train'!$R$7,D209='Gear Train'!$R$8,F209='Gear Train'!$R$7),VLOOKUP(E209,$C$15:$M$514,8,FALSE),IF(D209='Gear Train'!$R$3,E209/I209,VLOOKUP(E209,$C$15:$M$514,8,FALSE)/M209)))</f>
        <v/>
      </c>
      <c r="K209" s="27" t="str">
        <f>IF(C209="","",IF(E209=$C$10,$C$11,IF(OR(D209='Gear Train'!$R$4,D209='Gear Train'!$R$5),IF(OR(F209='Gear Train'!$R$4,F209='Gear Train'!$R$5,F209='Gear Train'!$R$6),IF(VLOOKUP(E209,$C$15:$M$514,9,FALSE)='Gear Train'!$C$3,'Gear Train'!$C$4,'Gear Train'!$C$3),VLOOKUP(E209,$C$15:$M$514,9,FALSE)),VLOOKUP(E209,$C$15:$M$514,9,FALSE))))</f>
        <v/>
      </c>
      <c r="L209" s="26" t="str">
        <f>IF(C209="","",IF(G209="-","-",IF(K209='Gear Train'!$C$3,MOD(G209+J209*360,360),MOD(G209-J209*360,360))))</f>
        <v/>
      </c>
      <c r="M209" s="26" t="str">
        <f>IF(C209="","",IF(OR(D209='Gear Train'!$R$6,D209='Gear Train'!$R$7,D209='Gear Train'!$R$8,F209='Gear Train'!$R$7),VLOOKUP(E209,$C$15:$M$514,10,FALSE),IF(D209='Gear Train'!$R$3,"-",IF(F209='Gear Train'!$R$3,1,H209/VLOOKUP(E209,$Q$15:$T$514,4,FALSE)))))</f>
        <v/>
      </c>
      <c r="N209" s="26" t="str">
        <f t="shared" si="18"/>
        <v/>
      </c>
      <c r="O209" s="28" t="str">
        <f t="shared" si="19"/>
        <v/>
      </c>
      <c r="Q209" s="21"/>
      <c r="R209" s="21"/>
      <c r="S209" s="29"/>
      <c r="T209" s="29"/>
      <c r="U209" s="29"/>
      <c r="AD209" s="1"/>
      <c r="AE209" s="1"/>
      <c r="AF209" s="1"/>
      <c r="AG209" s="1"/>
      <c r="AH209" s="1"/>
    </row>
    <row r="210" spans="2:34">
      <c r="B210" s="20"/>
      <c r="C210" s="21"/>
      <c r="D210" s="22" t="str">
        <f t="shared" si="16"/>
        <v/>
      </c>
      <c r="E210" s="21"/>
      <c r="F210" s="24" t="str">
        <f t="shared" si="17"/>
        <v/>
      </c>
      <c r="G210" s="25" t="str">
        <f>IF(C210="","",IF(D210='Gear Train'!$R$3,"-",VLOOKUP(C210,$Q$15:$S$514,3,FALSE)))</f>
        <v/>
      </c>
      <c r="H210" s="25" t="str">
        <f>IF(C210="","",IF(OR(D210='Gear Train'!$R$7,D210='Gear Train'!$R$3,D210='Gear Train'!$R$8),"-",VLOOKUP(C210,$Q$15:$T$514,4,FALSE)))</f>
        <v/>
      </c>
      <c r="I210" s="26" t="str">
        <f>IF(C210="","",IF(OR(D210='Gear Train'!$R$6,D210='Gear Train'!$R$7,D210='Gear Train'!$R$8,F210='Gear Train'!$R$7),VLOOKUP(E210,$C$15:$M$514,7,FALSE),IF(D210='Gear Train'!$R$3,VLOOKUP(C210,$Q$15:$U$514,5,FALSE),VLOOKUP(E210,$C$15:$M$514,7,FALSE)*M210)))</f>
        <v/>
      </c>
      <c r="J210" s="26" t="str">
        <f>IF(C210="","",IF(OR(D210='Gear Train'!$R$6,D210='Gear Train'!$R$7,D210='Gear Train'!$R$8,F210='Gear Train'!$R$7),VLOOKUP(E210,$C$15:$M$514,8,FALSE),IF(D210='Gear Train'!$R$3,E210/I210,VLOOKUP(E210,$C$15:$M$514,8,FALSE)/M210)))</f>
        <v/>
      </c>
      <c r="K210" s="27" t="str">
        <f>IF(C210="","",IF(E210=$C$10,$C$11,IF(OR(D210='Gear Train'!$R$4,D210='Gear Train'!$R$5),IF(OR(F210='Gear Train'!$R$4,F210='Gear Train'!$R$5,F210='Gear Train'!$R$6),IF(VLOOKUP(E210,$C$15:$M$514,9,FALSE)='Gear Train'!$C$3,'Gear Train'!$C$4,'Gear Train'!$C$3),VLOOKUP(E210,$C$15:$M$514,9,FALSE)),VLOOKUP(E210,$C$15:$M$514,9,FALSE))))</f>
        <v/>
      </c>
      <c r="L210" s="26" t="str">
        <f>IF(C210="","",IF(G210="-","-",IF(K210='Gear Train'!$C$3,MOD(G210+J210*360,360),MOD(G210-J210*360,360))))</f>
        <v/>
      </c>
      <c r="M210" s="26" t="str">
        <f>IF(C210="","",IF(OR(D210='Gear Train'!$R$6,D210='Gear Train'!$R$7,D210='Gear Train'!$R$8,F210='Gear Train'!$R$7),VLOOKUP(E210,$C$15:$M$514,10,FALSE),IF(D210='Gear Train'!$R$3,"-",IF(F210='Gear Train'!$R$3,1,H210/VLOOKUP(E210,$Q$15:$T$514,4,FALSE)))))</f>
        <v/>
      </c>
      <c r="N210" s="26" t="str">
        <f t="shared" si="18"/>
        <v/>
      </c>
      <c r="O210" s="28" t="str">
        <f t="shared" si="19"/>
        <v/>
      </c>
      <c r="Q210" s="21"/>
      <c r="R210" s="21"/>
      <c r="S210" s="29"/>
      <c r="T210" s="29"/>
      <c r="U210" s="29"/>
      <c r="AD210" s="1"/>
      <c r="AE210" s="1"/>
      <c r="AF210" s="1"/>
      <c r="AG210" s="1"/>
      <c r="AH210" s="1"/>
    </row>
    <row r="211" spans="2:34">
      <c r="B211" s="20"/>
      <c r="C211" s="21"/>
      <c r="D211" s="22" t="str">
        <f t="shared" si="16"/>
        <v/>
      </c>
      <c r="E211" s="21"/>
      <c r="F211" s="24" t="str">
        <f t="shared" si="17"/>
        <v/>
      </c>
      <c r="G211" s="25" t="str">
        <f>IF(C211="","",IF(D211='Gear Train'!$R$3,"-",VLOOKUP(C211,$Q$15:$S$514,3,FALSE)))</f>
        <v/>
      </c>
      <c r="H211" s="25" t="str">
        <f>IF(C211="","",IF(OR(D211='Gear Train'!$R$7,D211='Gear Train'!$R$3,D211='Gear Train'!$R$8),"-",VLOOKUP(C211,$Q$15:$T$514,4,FALSE)))</f>
        <v/>
      </c>
      <c r="I211" s="26" t="str">
        <f>IF(C211="","",IF(OR(D211='Gear Train'!$R$6,D211='Gear Train'!$R$7,D211='Gear Train'!$R$8,F211='Gear Train'!$R$7),VLOOKUP(E211,$C$15:$M$514,7,FALSE),IF(D211='Gear Train'!$R$3,VLOOKUP(C211,$Q$15:$U$514,5,FALSE),VLOOKUP(E211,$C$15:$M$514,7,FALSE)*M211)))</f>
        <v/>
      </c>
      <c r="J211" s="26" t="str">
        <f>IF(C211="","",IF(OR(D211='Gear Train'!$R$6,D211='Gear Train'!$R$7,D211='Gear Train'!$R$8,F211='Gear Train'!$R$7),VLOOKUP(E211,$C$15:$M$514,8,FALSE),IF(D211='Gear Train'!$R$3,E211/I211,VLOOKUP(E211,$C$15:$M$514,8,FALSE)/M211)))</f>
        <v/>
      </c>
      <c r="K211" s="27" t="str">
        <f>IF(C211="","",IF(E211=$C$10,$C$11,IF(OR(D211='Gear Train'!$R$4,D211='Gear Train'!$R$5),IF(OR(F211='Gear Train'!$R$4,F211='Gear Train'!$R$5,F211='Gear Train'!$R$6),IF(VLOOKUP(E211,$C$15:$M$514,9,FALSE)='Gear Train'!$C$3,'Gear Train'!$C$4,'Gear Train'!$C$3),VLOOKUP(E211,$C$15:$M$514,9,FALSE)),VLOOKUP(E211,$C$15:$M$514,9,FALSE))))</f>
        <v/>
      </c>
      <c r="L211" s="26" t="str">
        <f>IF(C211="","",IF(G211="-","-",IF(K211='Gear Train'!$C$3,MOD(G211+J211*360,360),MOD(G211-J211*360,360))))</f>
        <v/>
      </c>
      <c r="M211" s="26" t="str">
        <f>IF(C211="","",IF(OR(D211='Gear Train'!$R$6,D211='Gear Train'!$R$7,D211='Gear Train'!$R$8,F211='Gear Train'!$R$7),VLOOKUP(E211,$C$15:$M$514,10,FALSE),IF(D211='Gear Train'!$R$3,"-",IF(F211='Gear Train'!$R$3,1,H211/VLOOKUP(E211,$Q$15:$T$514,4,FALSE)))))</f>
        <v/>
      </c>
      <c r="N211" s="26" t="str">
        <f t="shared" si="18"/>
        <v/>
      </c>
      <c r="O211" s="28" t="str">
        <f t="shared" si="19"/>
        <v/>
      </c>
      <c r="Q211" s="21"/>
      <c r="R211" s="21"/>
      <c r="S211" s="29"/>
      <c r="T211" s="29"/>
      <c r="U211" s="29"/>
      <c r="AD211" s="1"/>
      <c r="AE211" s="1"/>
      <c r="AF211" s="1"/>
      <c r="AG211" s="1"/>
      <c r="AH211" s="1"/>
    </row>
    <row r="212" spans="2:34">
      <c r="B212" s="20"/>
      <c r="C212" s="21"/>
      <c r="D212" s="22" t="str">
        <f t="shared" si="16"/>
        <v/>
      </c>
      <c r="E212" s="21"/>
      <c r="F212" s="24" t="str">
        <f t="shared" si="17"/>
        <v/>
      </c>
      <c r="G212" s="25" t="str">
        <f>IF(C212="","",IF(D212='Gear Train'!$R$3,"-",VLOOKUP(C212,$Q$15:$S$514,3,FALSE)))</f>
        <v/>
      </c>
      <c r="H212" s="25" t="str">
        <f>IF(C212="","",IF(OR(D212='Gear Train'!$R$7,D212='Gear Train'!$R$3,D212='Gear Train'!$R$8),"-",VLOOKUP(C212,$Q$15:$T$514,4,FALSE)))</f>
        <v/>
      </c>
      <c r="I212" s="26" t="str">
        <f>IF(C212="","",IF(OR(D212='Gear Train'!$R$6,D212='Gear Train'!$R$7,D212='Gear Train'!$R$8,F212='Gear Train'!$R$7),VLOOKUP(E212,$C$15:$M$514,7,FALSE),IF(D212='Gear Train'!$R$3,VLOOKUP(C212,$Q$15:$U$514,5,FALSE),VLOOKUP(E212,$C$15:$M$514,7,FALSE)*M212)))</f>
        <v/>
      </c>
      <c r="J212" s="26" t="str">
        <f>IF(C212="","",IF(OR(D212='Gear Train'!$R$6,D212='Gear Train'!$R$7,D212='Gear Train'!$R$8,F212='Gear Train'!$R$7),VLOOKUP(E212,$C$15:$M$514,8,FALSE),IF(D212='Gear Train'!$R$3,E212/I212,VLOOKUP(E212,$C$15:$M$514,8,FALSE)/M212)))</f>
        <v/>
      </c>
      <c r="K212" s="27" t="str">
        <f>IF(C212="","",IF(E212=$C$10,$C$11,IF(OR(D212='Gear Train'!$R$4,D212='Gear Train'!$R$5),IF(OR(F212='Gear Train'!$R$4,F212='Gear Train'!$R$5,F212='Gear Train'!$R$6),IF(VLOOKUP(E212,$C$15:$M$514,9,FALSE)='Gear Train'!$C$3,'Gear Train'!$C$4,'Gear Train'!$C$3),VLOOKUP(E212,$C$15:$M$514,9,FALSE)),VLOOKUP(E212,$C$15:$M$514,9,FALSE))))</f>
        <v/>
      </c>
      <c r="L212" s="26" t="str">
        <f>IF(C212="","",IF(G212="-","-",IF(K212='Gear Train'!$C$3,MOD(G212+J212*360,360),MOD(G212-J212*360,360))))</f>
        <v/>
      </c>
      <c r="M212" s="26" t="str">
        <f>IF(C212="","",IF(OR(D212='Gear Train'!$R$6,D212='Gear Train'!$R$7,D212='Gear Train'!$R$8,F212='Gear Train'!$R$7),VLOOKUP(E212,$C$15:$M$514,10,FALSE),IF(D212='Gear Train'!$R$3,"-",IF(F212='Gear Train'!$R$3,1,H212/VLOOKUP(E212,$Q$15:$T$514,4,FALSE)))))</f>
        <v/>
      </c>
      <c r="N212" s="26" t="str">
        <f t="shared" si="18"/>
        <v/>
      </c>
      <c r="O212" s="28" t="str">
        <f t="shared" si="19"/>
        <v/>
      </c>
      <c r="Q212" s="21"/>
      <c r="R212" s="21"/>
      <c r="S212" s="29"/>
      <c r="T212" s="29"/>
      <c r="U212" s="29"/>
      <c r="AD212" s="1"/>
      <c r="AE212" s="1"/>
      <c r="AF212" s="1"/>
      <c r="AG212" s="1"/>
      <c r="AH212" s="1"/>
    </row>
    <row r="213" spans="2:34">
      <c r="B213" s="20"/>
      <c r="C213" s="21"/>
      <c r="D213" s="22" t="str">
        <f t="shared" si="16"/>
        <v/>
      </c>
      <c r="E213" s="21"/>
      <c r="F213" s="24" t="str">
        <f t="shared" si="17"/>
        <v/>
      </c>
      <c r="G213" s="25" t="str">
        <f>IF(C213="","",IF(D213='Gear Train'!$R$3,"-",VLOOKUP(C213,$Q$15:$S$514,3,FALSE)))</f>
        <v/>
      </c>
      <c r="H213" s="25" t="str">
        <f>IF(C213="","",IF(OR(D213='Gear Train'!$R$7,D213='Gear Train'!$R$3,D213='Gear Train'!$R$8),"-",VLOOKUP(C213,$Q$15:$T$514,4,FALSE)))</f>
        <v/>
      </c>
      <c r="I213" s="26" t="str">
        <f>IF(C213="","",IF(OR(D213='Gear Train'!$R$6,D213='Gear Train'!$R$7,D213='Gear Train'!$R$8,F213='Gear Train'!$R$7),VLOOKUP(E213,$C$15:$M$514,7,FALSE),IF(D213='Gear Train'!$R$3,VLOOKUP(C213,$Q$15:$U$514,5,FALSE),VLOOKUP(E213,$C$15:$M$514,7,FALSE)*M213)))</f>
        <v/>
      </c>
      <c r="J213" s="26" t="str">
        <f>IF(C213="","",IF(OR(D213='Gear Train'!$R$6,D213='Gear Train'!$R$7,D213='Gear Train'!$R$8,F213='Gear Train'!$R$7),VLOOKUP(E213,$C$15:$M$514,8,FALSE),IF(D213='Gear Train'!$R$3,E213/I213,VLOOKUP(E213,$C$15:$M$514,8,FALSE)/M213)))</f>
        <v/>
      </c>
      <c r="K213" s="27" t="str">
        <f>IF(C213="","",IF(E213=$C$10,$C$11,IF(OR(D213='Gear Train'!$R$4,D213='Gear Train'!$R$5),IF(OR(F213='Gear Train'!$R$4,F213='Gear Train'!$R$5,F213='Gear Train'!$R$6),IF(VLOOKUP(E213,$C$15:$M$514,9,FALSE)='Gear Train'!$C$3,'Gear Train'!$C$4,'Gear Train'!$C$3),VLOOKUP(E213,$C$15:$M$514,9,FALSE)),VLOOKUP(E213,$C$15:$M$514,9,FALSE))))</f>
        <v/>
      </c>
      <c r="L213" s="26" t="str">
        <f>IF(C213="","",IF(G213="-","-",IF(K213='Gear Train'!$C$3,MOD(G213+J213*360,360),MOD(G213-J213*360,360))))</f>
        <v/>
      </c>
      <c r="M213" s="26" t="str">
        <f>IF(C213="","",IF(OR(D213='Gear Train'!$R$6,D213='Gear Train'!$R$7,D213='Gear Train'!$R$8,F213='Gear Train'!$R$7),VLOOKUP(E213,$C$15:$M$514,10,FALSE),IF(D213='Gear Train'!$R$3,"-",IF(F213='Gear Train'!$R$3,1,H213/VLOOKUP(E213,$Q$15:$T$514,4,FALSE)))))</f>
        <v/>
      </c>
      <c r="N213" s="26" t="str">
        <f t="shared" si="18"/>
        <v/>
      </c>
      <c r="O213" s="28" t="str">
        <f t="shared" si="19"/>
        <v/>
      </c>
      <c r="Q213" s="21"/>
      <c r="R213" s="21"/>
      <c r="S213" s="29"/>
      <c r="T213" s="29"/>
      <c r="U213" s="29"/>
      <c r="AD213" s="1"/>
      <c r="AE213" s="1"/>
      <c r="AF213" s="1"/>
      <c r="AG213" s="1"/>
      <c r="AH213" s="1"/>
    </row>
    <row r="214" spans="2:34">
      <c r="B214" s="20"/>
      <c r="C214" s="21"/>
      <c r="D214" s="22" t="str">
        <f t="shared" si="16"/>
        <v/>
      </c>
      <c r="E214" s="21"/>
      <c r="F214" s="24" t="str">
        <f t="shared" si="17"/>
        <v/>
      </c>
      <c r="G214" s="25" t="str">
        <f>IF(C214="","",IF(D214='Gear Train'!$R$3,"-",VLOOKUP(C214,$Q$15:$S$514,3,FALSE)))</f>
        <v/>
      </c>
      <c r="H214" s="25" t="str">
        <f>IF(C214="","",IF(OR(D214='Gear Train'!$R$7,D214='Gear Train'!$R$3,D214='Gear Train'!$R$8),"-",VLOOKUP(C214,$Q$15:$T$514,4,FALSE)))</f>
        <v/>
      </c>
      <c r="I214" s="26" t="str">
        <f>IF(C214="","",IF(OR(D214='Gear Train'!$R$6,D214='Gear Train'!$R$7,D214='Gear Train'!$R$8,F214='Gear Train'!$R$7),VLOOKUP(E214,$C$15:$M$514,7,FALSE),IF(D214='Gear Train'!$R$3,VLOOKUP(C214,$Q$15:$U$514,5,FALSE),VLOOKUP(E214,$C$15:$M$514,7,FALSE)*M214)))</f>
        <v/>
      </c>
      <c r="J214" s="26" t="str">
        <f>IF(C214="","",IF(OR(D214='Gear Train'!$R$6,D214='Gear Train'!$R$7,D214='Gear Train'!$R$8,F214='Gear Train'!$R$7),VLOOKUP(E214,$C$15:$M$514,8,FALSE),IF(D214='Gear Train'!$R$3,E214/I214,VLOOKUP(E214,$C$15:$M$514,8,FALSE)/M214)))</f>
        <v/>
      </c>
      <c r="K214" s="27" t="str">
        <f>IF(C214="","",IF(E214=$C$10,$C$11,IF(OR(D214='Gear Train'!$R$4,D214='Gear Train'!$R$5),IF(OR(F214='Gear Train'!$R$4,F214='Gear Train'!$R$5,F214='Gear Train'!$R$6),IF(VLOOKUP(E214,$C$15:$M$514,9,FALSE)='Gear Train'!$C$3,'Gear Train'!$C$4,'Gear Train'!$C$3),VLOOKUP(E214,$C$15:$M$514,9,FALSE)),VLOOKUP(E214,$C$15:$M$514,9,FALSE))))</f>
        <v/>
      </c>
      <c r="L214" s="26" t="str">
        <f>IF(C214="","",IF(G214="-","-",IF(K214='Gear Train'!$C$3,MOD(G214+J214*360,360),MOD(G214-J214*360,360))))</f>
        <v/>
      </c>
      <c r="M214" s="26" t="str">
        <f>IF(C214="","",IF(OR(D214='Gear Train'!$R$6,D214='Gear Train'!$R$7,D214='Gear Train'!$R$8,F214='Gear Train'!$R$7),VLOOKUP(E214,$C$15:$M$514,10,FALSE),IF(D214='Gear Train'!$R$3,"-",IF(F214='Gear Train'!$R$3,1,H214/VLOOKUP(E214,$Q$15:$T$514,4,FALSE)))))</f>
        <v/>
      </c>
      <c r="N214" s="26" t="str">
        <f t="shared" si="18"/>
        <v/>
      </c>
      <c r="O214" s="28" t="str">
        <f t="shared" si="19"/>
        <v/>
      </c>
      <c r="Q214" s="21"/>
      <c r="R214" s="21"/>
      <c r="S214" s="29"/>
      <c r="T214" s="29"/>
      <c r="U214" s="29"/>
      <c r="AD214" s="1"/>
      <c r="AE214" s="1"/>
      <c r="AF214" s="1"/>
      <c r="AG214" s="1"/>
      <c r="AH214" s="1"/>
    </row>
    <row r="215" spans="2:34">
      <c r="B215" s="20"/>
      <c r="C215" s="21"/>
      <c r="D215" s="22" t="str">
        <f t="shared" si="16"/>
        <v/>
      </c>
      <c r="E215" s="21"/>
      <c r="F215" s="24" t="str">
        <f t="shared" si="17"/>
        <v/>
      </c>
      <c r="G215" s="25" t="str">
        <f>IF(C215="","",IF(D215='Gear Train'!$R$3,"-",VLOOKUP(C215,$Q$15:$S$514,3,FALSE)))</f>
        <v/>
      </c>
      <c r="H215" s="25" t="str">
        <f>IF(C215="","",IF(OR(D215='Gear Train'!$R$7,D215='Gear Train'!$R$3,D215='Gear Train'!$R$8),"-",VLOOKUP(C215,$Q$15:$T$514,4,FALSE)))</f>
        <v/>
      </c>
      <c r="I215" s="26" t="str">
        <f>IF(C215="","",IF(OR(D215='Gear Train'!$R$6,D215='Gear Train'!$R$7,D215='Gear Train'!$R$8,F215='Gear Train'!$R$7),VLOOKUP(E215,$C$15:$M$514,7,FALSE),IF(D215='Gear Train'!$R$3,VLOOKUP(C215,$Q$15:$U$514,5,FALSE),VLOOKUP(E215,$C$15:$M$514,7,FALSE)*M215)))</f>
        <v/>
      </c>
      <c r="J215" s="26" t="str">
        <f>IF(C215="","",IF(OR(D215='Gear Train'!$R$6,D215='Gear Train'!$R$7,D215='Gear Train'!$R$8,F215='Gear Train'!$R$7),VLOOKUP(E215,$C$15:$M$514,8,FALSE),IF(D215='Gear Train'!$R$3,E215/I215,VLOOKUP(E215,$C$15:$M$514,8,FALSE)/M215)))</f>
        <v/>
      </c>
      <c r="K215" s="27" t="str">
        <f>IF(C215="","",IF(E215=$C$10,$C$11,IF(OR(D215='Gear Train'!$R$4,D215='Gear Train'!$R$5),IF(OR(F215='Gear Train'!$R$4,F215='Gear Train'!$R$5,F215='Gear Train'!$R$6),IF(VLOOKUP(E215,$C$15:$M$514,9,FALSE)='Gear Train'!$C$3,'Gear Train'!$C$4,'Gear Train'!$C$3),VLOOKUP(E215,$C$15:$M$514,9,FALSE)),VLOOKUP(E215,$C$15:$M$514,9,FALSE))))</f>
        <v/>
      </c>
      <c r="L215" s="26" t="str">
        <f>IF(C215="","",IF(G215="-","-",IF(K215='Gear Train'!$C$3,MOD(G215+J215*360,360),MOD(G215-J215*360,360))))</f>
        <v/>
      </c>
      <c r="M215" s="26" t="str">
        <f>IF(C215="","",IF(OR(D215='Gear Train'!$R$6,D215='Gear Train'!$R$7,D215='Gear Train'!$R$8,F215='Gear Train'!$R$7),VLOOKUP(E215,$C$15:$M$514,10,FALSE),IF(D215='Gear Train'!$R$3,"-",IF(F215='Gear Train'!$R$3,1,H215/VLOOKUP(E215,$Q$15:$T$514,4,FALSE)))))</f>
        <v/>
      </c>
      <c r="N215" s="26" t="str">
        <f t="shared" si="18"/>
        <v/>
      </c>
      <c r="O215" s="28" t="str">
        <f t="shared" si="19"/>
        <v/>
      </c>
      <c r="Q215" s="21"/>
      <c r="R215" s="21"/>
      <c r="S215" s="29"/>
      <c r="T215" s="29"/>
      <c r="U215" s="29"/>
      <c r="AD215" s="1"/>
      <c r="AE215" s="1"/>
      <c r="AF215" s="1"/>
      <c r="AG215" s="1"/>
      <c r="AH215" s="1"/>
    </row>
    <row r="216" spans="2:34">
      <c r="B216" s="20"/>
      <c r="C216" s="21"/>
      <c r="D216" s="22" t="str">
        <f t="shared" si="16"/>
        <v/>
      </c>
      <c r="E216" s="21"/>
      <c r="F216" s="24" t="str">
        <f t="shared" si="17"/>
        <v/>
      </c>
      <c r="G216" s="25" t="str">
        <f>IF(C216="","",IF(D216='Gear Train'!$R$3,"-",VLOOKUP(C216,$Q$15:$S$514,3,FALSE)))</f>
        <v/>
      </c>
      <c r="H216" s="25" t="str">
        <f>IF(C216="","",IF(OR(D216='Gear Train'!$R$7,D216='Gear Train'!$R$3,D216='Gear Train'!$R$8),"-",VLOOKUP(C216,$Q$15:$T$514,4,FALSE)))</f>
        <v/>
      </c>
      <c r="I216" s="26" t="str">
        <f>IF(C216="","",IF(OR(D216='Gear Train'!$R$6,D216='Gear Train'!$R$7,D216='Gear Train'!$R$8,F216='Gear Train'!$R$7),VLOOKUP(E216,$C$15:$M$514,7,FALSE),IF(D216='Gear Train'!$R$3,VLOOKUP(C216,$Q$15:$U$514,5,FALSE),VLOOKUP(E216,$C$15:$M$514,7,FALSE)*M216)))</f>
        <v/>
      </c>
      <c r="J216" s="26" t="str">
        <f>IF(C216="","",IF(OR(D216='Gear Train'!$R$6,D216='Gear Train'!$R$7,D216='Gear Train'!$R$8,F216='Gear Train'!$R$7),VLOOKUP(E216,$C$15:$M$514,8,FALSE),IF(D216='Gear Train'!$R$3,E216/I216,VLOOKUP(E216,$C$15:$M$514,8,FALSE)/M216)))</f>
        <v/>
      </c>
      <c r="K216" s="27" t="str">
        <f>IF(C216="","",IF(E216=$C$10,$C$11,IF(OR(D216='Gear Train'!$R$4,D216='Gear Train'!$R$5),IF(OR(F216='Gear Train'!$R$4,F216='Gear Train'!$R$5,F216='Gear Train'!$R$6),IF(VLOOKUP(E216,$C$15:$M$514,9,FALSE)='Gear Train'!$C$3,'Gear Train'!$C$4,'Gear Train'!$C$3),VLOOKUP(E216,$C$15:$M$514,9,FALSE)),VLOOKUP(E216,$C$15:$M$514,9,FALSE))))</f>
        <v/>
      </c>
      <c r="L216" s="26" t="str">
        <f>IF(C216="","",IF(G216="-","-",IF(K216='Gear Train'!$C$3,MOD(G216+J216*360,360),MOD(G216-J216*360,360))))</f>
        <v/>
      </c>
      <c r="M216" s="26" t="str">
        <f>IF(C216="","",IF(OR(D216='Gear Train'!$R$6,D216='Gear Train'!$R$7,D216='Gear Train'!$R$8,F216='Gear Train'!$R$7),VLOOKUP(E216,$C$15:$M$514,10,FALSE),IF(D216='Gear Train'!$R$3,"-",IF(F216='Gear Train'!$R$3,1,H216/VLOOKUP(E216,$Q$15:$T$514,4,FALSE)))))</f>
        <v/>
      </c>
      <c r="N216" s="26" t="str">
        <f t="shared" si="18"/>
        <v/>
      </c>
      <c r="O216" s="28" t="str">
        <f t="shared" si="19"/>
        <v/>
      </c>
      <c r="Q216" s="21"/>
      <c r="R216" s="21"/>
      <c r="S216" s="29"/>
      <c r="T216" s="29"/>
      <c r="U216" s="29"/>
      <c r="AD216" s="1"/>
      <c r="AE216" s="1"/>
      <c r="AF216" s="1"/>
      <c r="AG216" s="1"/>
      <c r="AH216" s="1"/>
    </row>
    <row r="217" spans="2:34">
      <c r="B217" s="20"/>
      <c r="C217" s="21"/>
      <c r="D217" s="22" t="str">
        <f t="shared" si="16"/>
        <v/>
      </c>
      <c r="E217" s="21"/>
      <c r="F217" s="24" t="str">
        <f t="shared" si="17"/>
        <v/>
      </c>
      <c r="G217" s="25" t="str">
        <f>IF(C217="","",IF(D217='Gear Train'!$R$3,"-",VLOOKUP(C217,$Q$15:$S$514,3,FALSE)))</f>
        <v/>
      </c>
      <c r="H217" s="25" t="str">
        <f>IF(C217="","",IF(OR(D217='Gear Train'!$R$7,D217='Gear Train'!$R$3,D217='Gear Train'!$R$8),"-",VLOOKUP(C217,$Q$15:$T$514,4,FALSE)))</f>
        <v/>
      </c>
      <c r="I217" s="26" t="str">
        <f>IF(C217="","",IF(OR(D217='Gear Train'!$R$6,D217='Gear Train'!$R$7,D217='Gear Train'!$R$8,F217='Gear Train'!$R$7),VLOOKUP(E217,$C$15:$M$514,7,FALSE),IF(D217='Gear Train'!$R$3,VLOOKUP(C217,$Q$15:$U$514,5,FALSE),VLOOKUP(E217,$C$15:$M$514,7,FALSE)*M217)))</f>
        <v/>
      </c>
      <c r="J217" s="26" t="str">
        <f>IF(C217="","",IF(OR(D217='Gear Train'!$R$6,D217='Gear Train'!$R$7,D217='Gear Train'!$R$8,F217='Gear Train'!$R$7),VLOOKUP(E217,$C$15:$M$514,8,FALSE),IF(D217='Gear Train'!$R$3,E217/I217,VLOOKUP(E217,$C$15:$M$514,8,FALSE)/M217)))</f>
        <v/>
      </c>
      <c r="K217" s="27" t="str">
        <f>IF(C217="","",IF(E217=$C$10,$C$11,IF(OR(D217='Gear Train'!$R$4,D217='Gear Train'!$R$5),IF(OR(F217='Gear Train'!$R$4,F217='Gear Train'!$R$5,F217='Gear Train'!$R$6),IF(VLOOKUP(E217,$C$15:$M$514,9,FALSE)='Gear Train'!$C$3,'Gear Train'!$C$4,'Gear Train'!$C$3),VLOOKUP(E217,$C$15:$M$514,9,FALSE)),VLOOKUP(E217,$C$15:$M$514,9,FALSE))))</f>
        <v/>
      </c>
      <c r="L217" s="26" t="str">
        <f>IF(C217="","",IF(G217="-","-",IF(K217='Gear Train'!$C$3,MOD(G217+J217*360,360),MOD(G217-J217*360,360))))</f>
        <v/>
      </c>
      <c r="M217" s="26" t="str">
        <f>IF(C217="","",IF(OR(D217='Gear Train'!$R$6,D217='Gear Train'!$R$7,D217='Gear Train'!$R$8,F217='Gear Train'!$R$7),VLOOKUP(E217,$C$15:$M$514,10,FALSE),IF(D217='Gear Train'!$R$3,"-",IF(F217='Gear Train'!$R$3,1,H217/VLOOKUP(E217,$Q$15:$T$514,4,FALSE)))))</f>
        <v/>
      </c>
      <c r="N217" s="26" t="str">
        <f t="shared" si="18"/>
        <v/>
      </c>
      <c r="O217" s="28" t="str">
        <f t="shared" si="19"/>
        <v/>
      </c>
      <c r="Q217" s="21"/>
      <c r="R217" s="21"/>
      <c r="S217" s="29"/>
      <c r="T217" s="29"/>
      <c r="U217" s="29"/>
      <c r="AD217" s="1"/>
      <c r="AE217" s="1"/>
      <c r="AF217" s="1"/>
      <c r="AG217" s="1"/>
      <c r="AH217" s="1"/>
    </row>
    <row r="218" spans="2:34">
      <c r="B218" s="20"/>
      <c r="C218" s="21"/>
      <c r="D218" s="22" t="str">
        <f t="shared" si="16"/>
        <v/>
      </c>
      <c r="E218" s="21"/>
      <c r="F218" s="24" t="str">
        <f t="shared" si="17"/>
        <v/>
      </c>
      <c r="G218" s="25" t="str">
        <f>IF(C218="","",IF(D218='Gear Train'!$R$3,"-",VLOOKUP(C218,$Q$15:$S$514,3,FALSE)))</f>
        <v/>
      </c>
      <c r="H218" s="25" t="str">
        <f>IF(C218="","",IF(OR(D218='Gear Train'!$R$7,D218='Gear Train'!$R$3,D218='Gear Train'!$R$8),"-",VLOOKUP(C218,$Q$15:$T$514,4,FALSE)))</f>
        <v/>
      </c>
      <c r="I218" s="26" t="str">
        <f>IF(C218="","",IF(OR(D218='Gear Train'!$R$6,D218='Gear Train'!$R$7,D218='Gear Train'!$R$8,F218='Gear Train'!$R$7),VLOOKUP(E218,$C$15:$M$514,7,FALSE),IF(D218='Gear Train'!$R$3,VLOOKUP(C218,$Q$15:$U$514,5,FALSE),VLOOKUP(E218,$C$15:$M$514,7,FALSE)*M218)))</f>
        <v/>
      </c>
      <c r="J218" s="26" t="str">
        <f>IF(C218="","",IF(OR(D218='Gear Train'!$R$6,D218='Gear Train'!$R$7,D218='Gear Train'!$R$8,F218='Gear Train'!$R$7),VLOOKUP(E218,$C$15:$M$514,8,FALSE),IF(D218='Gear Train'!$R$3,E218/I218,VLOOKUP(E218,$C$15:$M$514,8,FALSE)/M218)))</f>
        <v/>
      </c>
      <c r="K218" s="27" t="str">
        <f>IF(C218="","",IF(E218=$C$10,$C$11,IF(OR(D218='Gear Train'!$R$4,D218='Gear Train'!$R$5),IF(OR(F218='Gear Train'!$R$4,F218='Gear Train'!$R$5,F218='Gear Train'!$R$6),IF(VLOOKUP(E218,$C$15:$M$514,9,FALSE)='Gear Train'!$C$3,'Gear Train'!$C$4,'Gear Train'!$C$3),VLOOKUP(E218,$C$15:$M$514,9,FALSE)),VLOOKUP(E218,$C$15:$M$514,9,FALSE))))</f>
        <v/>
      </c>
      <c r="L218" s="26" t="str">
        <f>IF(C218="","",IF(G218="-","-",IF(K218='Gear Train'!$C$3,MOD(G218+J218*360,360),MOD(G218-J218*360,360))))</f>
        <v/>
      </c>
      <c r="M218" s="26" t="str">
        <f>IF(C218="","",IF(OR(D218='Gear Train'!$R$6,D218='Gear Train'!$R$7,D218='Gear Train'!$R$8,F218='Gear Train'!$R$7),VLOOKUP(E218,$C$15:$M$514,10,FALSE),IF(D218='Gear Train'!$R$3,"-",IF(F218='Gear Train'!$R$3,1,H218/VLOOKUP(E218,$Q$15:$T$514,4,FALSE)))))</f>
        <v/>
      </c>
      <c r="N218" s="26" t="str">
        <f t="shared" si="18"/>
        <v/>
      </c>
      <c r="O218" s="28" t="str">
        <f t="shared" si="19"/>
        <v/>
      </c>
      <c r="Q218" s="21"/>
      <c r="R218" s="21"/>
      <c r="S218" s="29"/>
      <c r="T218" s="29"/>
      <c r="U218" s="29"/>
      <c r="AD218" s="1"/>
      <c r="AE218" s="1"/>
      <c r="AF218" s="1"/>
      <c r="AG218" s="1"/>
      <c r="AH218" s="1"/>
    </row>
    <row r="219" spans="2:34">
      <c r="B219" s="20"/>
      <c r="C219" s="21"/>
      <c r="D219" s="22" t="str">
        <f t="shared" si="16"/>
        <v/>
      </c>
      <c r="E219" s="21"/>
      <c r="F219" s="24" t="str">
        <f t="shared" si="17"/>
        <v/>
      </c>
      <c r="G219" s="25" t="str">
        <f>IF(C219="","",IF(D219='Gear Train'!$R$3,"-",VLOOKUP(C219,$Q$15:$S$514,3,FALSE)))</f>
        <v/>
      </c>
      <c r="H219" s="25" t="str">
        <f>IF(C219="","",IF(OR(D219='Gear Train'!$R$7,D219='Gear Train'!$R$3,D219='Gear Train'!$R$8),"-",VLOOKUP(C219,$Q$15:$T$514,4,FALSE)))</f>
        <v/>
      </c>
      <c r="I219" s="26" t="str">
        <f>IF(C219="","",IF(OR(D219='Gear Train'!$R$6,D219='Gear Train'!$R$7,D219='Gear Train'!$R$8,F219='Gear Train'!$R$7),VLOOKUP(E219,$C$15:$M$514,7,FALSE),IF(D219='Gear Train'!$R$3,VLOOKUP(C219,$Q$15:$U$514,5,FALSE),VLOOKUP(E219,$C$15:$M$514,7,FALSE)*M219)))</f>
        <v/>
      </c>
      <c r="J219" s="26" t="str">
        <f>IF(C219="","",IF(OR(D219='Gear Train'!$R$6,D219='Gear Train'!$R$7,D219='Gear Train'!$R$8,F219='Gear Train'!$R$7),VLOOKUP(E219,$C$15:$M$514,8,FALSE),IF(D219='Gear Train'!$R$3,E219/I219,VLOOKUP(E219,$C$15:$M$514,8,FALSE)/M219)))</f>
        <v/>
      </c>
      <c r="K219" s="27" t="str">
        <f>IF(C219="","",IF(E219=$C$10,$C$11,IF(OR(D219='Gear Train'!$R$4,D219='Gear Train'!$R$5),IF(OR(F219='Gear Train'!$R$4,F219='Gear Train'!$R$5,F219='Gear Train'!$R$6),IF(VLOOKUP(E219,$C$15:$M$514,9,FALSE)='Gear Train'!$C$3,'Gear Train'!$C$4,'Gear Train'!$C$3),VLOOKUP(E219,$C$15:$M$514,9,FALSE)),VLOOKUP(E219,$C$15:$M$514,9,FALSE))))</f>
        <v/>
      </c>
      <c r="L219" s="26" t="str">
        <f>IF(C219="","",IF(G219="-","-",IF(K219='Gear Train'!$C$3,MOD(G219+J219*360,360),MOD(G219-J219*360,360))))</f>
        <v/>
      </c>
      <c r="M219" s="26" t="str">
        <f>IF(C219="","",IF(OR(D219='Gear Train'!$R$6,D219='Gear Train'!$R$7,D219='Gear Train'!$R$8,F219='Gear Train'!$R$7),VLOOKUP(E219,$C$15:$M$514,10,FALSE),IF(D219='Gear Train'!$R$3,"-",IF(F219='Gear Train'!$R$3,1,H219/VLOOKUP(E219,$Q$15:$T$514,4,FALSE)))))</f>
        <v/>
      </c>
      <c r="N219" s="26" t="str">
        <f t="shared" si="18"/>
        <v/>
      </c>
      <c r="O219" s="28" t="str">
        <f t="shared" si="19"/>
        <v/>
      </c>
      <c r="Q219" s="21"/>
      <c r="R219" s="21"/>
      <c r="S219" s="29"/>
      <c r="T219" s="29"/>
      <c r="U219" s="29"/>
      <c r="AD219" s="1"/>
      <c r="AE219" s="1"/>
      <c r="AF219" s="1"/>
      <c r="AG219" s="1"/>
      <c r="AH219" s="1"/>
    </row>
    <row r="220" spans="2:34">
      <c r="B220" s="20"/>
      <c r="C220" s="21"/>
      <c r="D220" s="22" t="str">
        <f t="shared" si="16"/>
        <v/>
      </c>
      <c r="E220" s="21"/>
      <c r="F220" s="24" t="str">
        <f t="shared" si="17"/>
        <v/>
      </c>
      <c r="G220" s="25" t="str">
        <f>IF(C220="","",IF(D220='Gear Train'!$R$3,"-",VLOOKUP(C220,$Q$15:$S$514,3,FALSE)))</f>
        <v/>
      </c>
      <c r="H220" s="25" t="str">
        <f>IF(C220="","",IF(OR(D220='Gear Train'!$R$7,D220='Gear Train'!$R$3,D220='Gear Train'!$R$8),"-",VLOOKUP(C220,$Q$15:$T$514,4,FALSE)))</f>
        <v/>
      </c>
      <c r="I220" s="26" t="str">
        <f>IF(C220="","",IF(OR(D220='Gear Train'!$R$6,D220='Gear Train'!$R$7,D220='Gear Train'!$R$8,F220='Gear Train'!$R$7),VLOOKUP(E220,$C$15:$M$514,7,FALSE),IF(D220='Gear Train'!$R$3,VLOOKUP(C220,$Q$15:$U$514,5,FALSE),VLOOKUP(E220,$C$15:$M$514,7,FALSE)*M220)))</f>
        <v/>
      </c>
      <c r="J220" s="26" t="str">
        <f>IF(C220="","",IF(OR(D220='Gear Train'!$R$6,D220='Gear Train'!$R$7,D220='Gear Train'!$R$8,F220='Gear Train'!$R$7),VLOOKUP(E220,$C$15:$M$514,8,FALSE),IF(D220='Gear Train'!$R$3,E220/I220,VLOOKUP(E220,$C$15:$M$514,8,FALSE)/M220)))</f>
        <v/>
      </c>
      <c r="K220" s="27" t="str">
        <f>IF(C220="","",IF(E220=$C$10,$C$11,IF(OR(D220='Gear Train'!$R$4,D220='Gear Train'!$R$5),IF(OR(F220='Gear Train'!$R$4,F220='Gear Train'!$R$5,F220='Gear Train'!$R$6),IF(VLOOKUP(E220,$C$15:$M$514,9,FALSE)='Gear Train'!$C$3,'Gear Train'!$C$4,'Gear Train'!$C$3),VLOOKUP(E220,$C$15:$M$514,9,FALSE)),VLOOKUP(E220,$C$15:$M$514,9,FALSE))))</f>
        <v/>
      </c>
      <c r="L220" s="26" t="str">
        <f>IF(C220="","",IF(G220="-","-",IF(K220='Gear Train'!$C$3,MOD(G220+J220*360,360),MOD(G220-J220*360,360))))</f>
        <v/>
      </c>
      <c r="M220" s="26" t="str">
        <f>IF(C220="","",IF(OR(D220='Gear Train'!$R$6,D220='Gear Train'!$R$7,D220='Gear Train'!$R$8,F220='Gear Train'!$R$7),VLOOKUP(E220,$C$15:$M$514,10,FALSE),IF(D220='Gear Train'!$R$3,"-",IF(F220='Gear Train'!$R$3,1,H220/VLOOKUP(E220,$Q$15:$T$514,4,FALSE)))))</f>
        <v/>
      </c>
      <c r="N220" s="26" t="str">
        <f t="shared" si="18"/>
        <v/>
      </c>
      <c r="O220" s="28" t="str">
        <f t="shared" si="19"/>
        <v/>
      </c>
      <c r="Q220" s="21"/>
      <c r="R220" s="21"/>
      <c r="S220" s="29"/>
      <c r="T220" s="29"/>
      <c r="U220" s="29"/>
      <c r="AD220" s="1"/>
      <c r="AE220" s="1"/>
      <c r="AF220" s="1"/>
      <c r="AG220" s="1"/>
      <c r="AH220" s="1"/>
    </row>
    <row r="221" spans="2:34">
      <c r="B221" s="20"/>
      <c r="C221" s="21"/>
      <c r="D221" s="22" t="str">
        <f t="shared" si="16"/>
        <v/>
      </c>
      <c r="E221" s="21"/>
      <c r="F221" s="24" t="str">
        <f t="shared" si="17"/>
        <v/>
      </c>
      <c r="G221" s="25" t="str">
        <f>IF(C221="","",IF(D221='Gear Train'!$R$3,"-",VLOOKUP(C221,$Q$15:$S$514,3,FALSE)))</f>
        <v/>
      </c>
      <c r="H221" s="25" t="str">
        <f>IF(C221="","",IF(OR(D221='Gear Train'!$R$7,D221='Gear Train'!$R$3,D221='Gear Train'!$R$8),"-",VLOOKUP(C221,$Q$15:$T$514,4,FALSE)))</f>
        <v/>
      </c>
      <c r="I221" s="26" t="str">
        <f>IF(C221="","",IF(OR(D221='Gear Train'!$R$6,D221='Gear Train'!$R$7,D221='Gear Train'!$R$8,F221='Gear Train'!$R$7),VLOOKUP(E221,$C$15:$M$514,7,FALSE),IF(D221='Gear Train'!$R$3,VLOOKUP(C221,$Q$15:$U$514,5,FALSE),VLOOKUP(E221,$C$15:$M$514,7,FALSE)*M221)))</f>
        <v/>
      </c>
      <c r="J221" s="26" t="str">
        <f>IF(C221="","",IF(OR(D221='Gear Train'!$R$6,D221='Gear Train'!$R$7,D221='Gear Train'!$R$8,F221='Gear Train'!$R$7),VLOOKUP(E221,$C$15:$M$514,8,FALSE),IF(D221='Gear Train'!$R$3,E221/I221,VLOOKUP(E221,$C$15:$M$514,8,FALSE)/M221)))</f>
        <v/>
      </c>
      <c r="K221" s="27" t="str">
        <f>IF(C221="","",IF(E221=$C$10,$C$11,IF(OR(D221='Gear Train'!$R$4,D221='Gear Train'!$R$5),IF(OR(F221='Gear Train'!$R$4,F221='Gear Train'!$R$5,F221='Gear Train'!$R$6),IF(VLOOKUP(E221,$C$15:$M$514,9,FALSE)='Gear Train'!$C$3,'Gear Train'!$C$4,'Gear Train'!$C$3),VLOOKUP(E221,$C$15:$M$514,9,FALSE)),VLOOKUP(E221,$C$15:$M$514,9,FALSE))))</f>
        <v/>
      </c>
      <c r="L221" s="26" t="str">
        <f>IF(C221="","",IF(G221="-","-",IF(K221='Gear Train'!$C$3,MOD(G221+J221*360,360),MOD(G221-J221*360,360))))</f>
        <v/>
      </c>
      <c r="M221" s="26" t="str">
        <f>IF(C221="","",IF(OR(D221='Gear Train'!$R$6,D221='Gear Train'!$R$7,D221='Gear Train'!$R$8,F221='Gear Train'!$R$7),VLOOKUP(E221,$C$15:$M$514,10,FALSE),IF(D221='Gear Train'!$R$3,"-",IF(F221='Gear Train'!$R$3,1,H221/VLOOKUP(E221,$Q$15:$T$514,4,FALSE)))))</f>
        <v/>
      </c>
      <c r="N221" s="26" t="str">
        <f t="shared" si="18"/>
        <v/>
      </c>
      <c r="O221" s="28" t="str">
        <f t="shared" si="19"/>
        <v/>
      </c>
      <c r="Q221" s="21"/>
      <c r="R221" s="21"/>
      <c r="S221" s="29"/>
      <c r="T221" s="29"/>
      <c r="U221" s="29"/>
      <c r="AD221" s="1"/>
      <c r="AE221" s="1"/>
      <c r="AF221" s="1"/>
      <c r="AG221" s="1"/>
      <c r="AH221" s="1"/>
    </row>
    <row r="222" spans="2:34">
      <c r="B222" s="20"/>
      <c r="C222" s="21"/>
      <c r="D222" s="22" t="str">
        <f t="shared" si="16"/>
        <v/>
      </c>
      <c r="E222" s="21"/>
      <c r="F222" s="24" t="str">
        <f t="shared" si="17"/>
        <v/>
      </c>
      <c r="G222" s="25" t="str">
        <f>IF(C222="","",IF(D222='Gear Train'!$R$3,"-",VLOOKUP(C222,$Q$15:$S$514,3,FALSE)))</f>
        <v/>
      </c>
      <c r="H222" s="25" t="str">
        <f>IF(C222="","",IF(OR(D222='Gear Train'!$R$7,D222='Gear Train'!$R$3,D222='Gear Train'!$R$8),"-",VLOOKUP(C222,$Q$15:$T$514,4,FALSE)))</f>
        <v/>
      </c>
      <c r="I222" s="26" t="str">
        <f>IF(C222="","",IF(OR(D222='Gear Train'!$R$6,D222='Gear Train'!$R$7,D222='Gear Train'!$R$8,F222='Gear Train'!$R$7),VLOOKUP(E222,$C$15:$M$514,7,FALSE),IF(D222='Gear Train'!$R$3,VLOOKUP(C222,$Q$15:$U$514,5,FALSE),VLOOKUP(E222,$C$15:$M$514,7,FALSE)*M222)))</f>
        <v/>
      </c>
      <c r="J222" s="26" t="str">
        <f>IF(C222="","",IF(OR(D222='Gear Train'!$R$6,D222='Gear Train'!$R$7,D222='Gear Train'!$R$8,F222='Gear Train'!$R$7),VLOOKUP(E222,$C$15:$M$514,8,FALSE),IF(D222='Gear Train'!$R$3,E222/I222,VLOOKUP(E222,$C$15:$M$514,8,FALSE)/M222)))</f>
        <v/>
      </c>
      <c r="K222" s="27" t="str">
        <f>IF(C222="","",IF(E222=$C$10,$C$11,IF(OR(D222='Gear Train'!$R$4,D222='Gear Train'!$R$5),IF(OR(F222='Gear Train'!$R$4,F222='Gear Train'!$R$5,F222='Gear Train'!$R$6),IF(VLOOKUP(E222,$C$15:$M$514,9,FALSE)='Gear Train'!$C$3,'Gear Train'!$C$4,'Gear Train'!$C$3),VLOOKUP(E222,$C$15:$M$514,9,FALSE)),VLOOKUP(E222,$C$15:$M$514,9,FALSE))))</f>
        <v/>
      </c>
      <c r="L222" s="26" t="str">
        <f>IF(C222="","",IF(G222="-","-",IF(K222='Gear Train'!$C$3,MOD(G222+J222*360,360),MOD(G222-J222*360,360))))</f>
        <v/>
      </c>
      <c r="M222" s="26" t="str">
        <f>IF(C222="","",IF(OR(D222='Gear Train'!$R$6,D222='Gear Train'!$R$7,D222='Gear Train'!$R$8,F222='Gear Train'!$R$7),VLOOKUP(E222,$C$15:$M$514,10,FALSE),IF(D222='Gear Train'!$R$3,"-",IF(F222='Gear Train'!$R$3,1,H222/VLOOKUP(E222,$Q$15:$T$514,4,FALSE)))))</f>
        <v/>
      </c>
      <c r="N222" s="26" t="str">
        <f t="shared" si="18"/>
        <v/>
      </c>
      <c r="O222" s="28" t="str">
        <f t="shared" si="19"/>
        <v/>
      </c>
      <c r="Q222" s="21"/>
      <c r="R222" s="21"/>
      <c r="S222" s="29"/>
      <c r="T222" s="29"/>
      <c r="U222" s="29"/>
      <c r="AD222" s="1"/>
      <c r="AE222" s="1"/>
      <c r="AF222" s="1"/>
      <c r="AG222" s="1"/>
      <c r="AH222" s="1"/>
    </row>
    <row r="223" spans="2:34">
      <c r="B223" s="20"/>
      <c r="C223" s="21"/>
      <c r="D223" s="22" t="str">
        <f t="shared" si="16"/>
        <v/>
      </c>
      <c r="E223" s="21"/>
      <c r="F223" s="24" t="str">
        <f t="shared" si="17"/>
        <v/>
      </c>
      <c r="G223" s="25" t="str">
        <f>IF(C223="","",IF(D223='Gear Train'!$R$3,"-",VLOOKUP(C223,$Q$15:$S$514,3,FALSE)))</f>
        <v/>
      </c>
      <c r="H223" s="25" t="str">
        <f>IF(C223="","",IF(OR(D223='Gear Train'!$R$7,D223='Gear Train'!$R$3,D223='Gear Train'!$R$8),"-",VLOOKUP(C223,$Q$15:$T$514,4,FALSE)))</f>
        <v/>
      </c>
      <c r="I223" s="26" t="str">
        <f>IF(C223="","",IF(OR(D223='Gear Train'!$R$6,D223='Gear Train'!$R$7,D223='Gear Train'!$R$8,F223='Gear Train'!$R$7),VLOOKUP(E223,$C$15:$M$514,7,FALSE),IF(D223='Gear Train'!$R$3,VLOOKUP(C223,$Q$15:$U$514,5,FALSE),VLOOKUP(E223,$C$15:$M$514,7,FALSE)*M223)))</f>
        <v/>
      </c>
      <c r="J223" s="26" t="str">
        <f>IF(C223="","",IF(OR(D223='Gear Train'!$R$6,D223='Gear Train'!$R$7,D223='Gear Train'!$R$8,F223='Gear Train'!$R$7),VLOOKUP(E223,$C$15:$M$514,8,FALSE),IF(D223='Gear Train'!$R$3,E223/I223,VLOOKUP(E223,$C$15:$M$514,8,FALSE)/M223)))</f>
        <v/>
      </c>
      <c r="K223" s="27" t="str">
        <f>IF(C223="","",IF(E223=$C$10,$C$11,IF(OR(D223='Gear Train'!$R$4,D223='Gear Train'!$R$5),IF(OR(F223='Gear Train'!$R$4,F223='Gear Train'!$R$5,F223='Gear Train'!$R$6),IF(VLOOKUP(E223,$C$15:$M$514,9,FALSE)='Gear Train'!$C$3,'Gear Train'!$C$4,'Gear Train'!$C$3),VLOOKUP(E223,$C$15:$M$514,9,FALSE)),VLOOKUP(E223,$C$15:$M$514,9,FALSE))))</f>
        <v/>
      </c>
      <c r="L223" s="26" t="str">
        <f>IF(C223="","",IF(G223="-","-",IF(K223='Gear Train'!$C$3,MOD(G223+J223*360,360),MOD(G223-J223*360,360))))</f>
        <v/>
      </c>
      <c r="M223" s="26" t="str">
        <f>IF(C223="","",IF(OR(D223='Gear Train'!$R$6,D223='Gear Train'!$R$7,D223='Gear Train'!$R$8,F223='Gear Train'!$R$7),VLOOKUP(E223,$C$15:$M$514,10,FALSE),IF(D223='Gear Train'!$R$3,"-",IF(F223='Gear Train'!$R$3,1,H223/VLOOKUP(E223,$Q$15:$T$514,4,FALSE)))))</f>
        <v/>
      </c>
      <c r="N223" s="26" t="str">
        <f t="shared" si="18"/>
        <v/>
      </c>
      <c r="O223" s="28" t="str">
        <f t="shared" si="19"/>
        <v/>
      </c>
      <c r="Q223" s="21"/>
      <c r="R223" s="21"/>
      <c r="S223" s="29"/>
      <c r="T223" s="29"/>
      <c r="U223" s="29"/>
      <c r="AD223" s="1"/>
      <c r="AE223" s="1"/>
      <c r="AF223" s="1"/>
      <c r="AG223" s="1"/>
      <c r="AH223" s="1"/>
    </row>
    <row r="224" spans="2:34">
      <c r="B224" s="20"/>
      <c r="C224" s="21"/>
      <c r="D224" s="22" t="str">
        <f t="shared" si="16"/>
        <v/>
      </c>
      <c r="E224" s="21"/>
      <c r="F224" s="24" t="str">
        <f t="shared" si="17"/>
        <v/>
      </c>
      <c r="G224" s="25" t="str">
        <f>IF(C224="","",IF(D224='Gear Train'!$R$3,"-",VLOOKUP(C224,$Q$15:$S$514,3,FALSE)))</f>
        <v/>
      </c>
      <c r="H224" s="25" t="str">
        <f>IF(C224="","",IF(OR(D224='Gear Train'!$R$7,D224='Gear Train'!$R$3,D224='Gear Train'!$R$8),"-",VLOOKUP(C224,$Q$15:$T$514,4,FALSE)))</f>
        <v/>
      </c>
      <c r="I224" s="26" t="str">
        <f>IF(C224="","",IF(OR(D224='Gear Train'!$R$6,D224='Gear Train'!$R$7,D224='Gear Train'!$R$8,F224='Gear Train'!$R$7),VLOOKUP(E224,$C$15:$M$514,7,FALSE),IF(D224='Gear Train'!$R$3,VLOOKUP(C224,$Q$15:$U$514,5,FALSE),VLOOKUP(E224,$C$15:$M$514,7,FALSE)*M224)))</f>
        <v/>
      </c>
      <c r="J224" s="26" t="str">
        <f>IF(C224="","",IF(OR(D224='Gear Train'!$R$6,D224='Gear Train'!$R$7,D224='Gear Train'!$R$8,F224='Gear Train'!$R$7),VLOOKUP(E224,$C$15:$M$514,8,FALSE),IF(D224='Gear Train'!$R$3,E224/I224,VLOOKUP(E224,$C$15:$M$514,8,FALSE)/M224)))</f>
        <v/>
      </c>
      <c r="K224" s="27" t="str">
        <f>IF(C224="","",IF(E224=$C$10,$C$11,IF(OR(D224='Gear Train'!$R$4,D224='Gear Train'!$R$5),IF(OR(F224='Gear Train'!$R$4,F224='Gear Train'!$R$5,F224='Gear Train'!$R$6),IF(VLOOKUP(E224,$C$15:$M$514,9,FALSE)='Gear Train'!$C$3,'Gear Train'!$C$4,'Gear Train'!$C$3),VLOOKUP(E224,$C$15:$M$514,9,FALSE)),VLOOKUP(E224,$C$15:$M$514,9,FALSE))))</f>
        <v/>
      </c>
      <c r="L224" s="26" t="str">
        <f>IF(C224="","",IF(G224="-","-",IF(K224='Gear Train'!$C$3,MOD(G224+J224*360,360),MOD(G224-J224*360,360))))</f>
        <v/>
      </c>
      <c r="M224" s="26" t="str">
        <f>IF(C224="","",IF(OR(D224='Gear Train'!$R$6,D224='Gear Train'!$R$7,D224='Gear Train'!$R$8,F224='Gear Train'!$R$7),VLOOKUP(E224,$C$15:$M$514,10,FALSE),IF(D224='Gear Train'!$R$3,"-",IF(F224='Gear Train'!$R$3,1,H224/VLOOKUP(E224,$Q$15:$T$514,4,FALSE)))))</f>
        <v/>
      </c>
      <c r="N224" s="26" t="str">
        <f t="shared" si="18"/>
        <v/>
      </c>
      <c r="O224" s="28" t="str">
        <f t="shared" si="19"/>
        <v/>
      </c>
      <c r="Q224" s="21"/>
      <c r="R224" s="21"/>
      <c r="S224" s="29"/>
      <c r="T224" s="29"/>
      <c r="U224" s="29"/>
      <c r="AD224" s="1"/>
      <c r="AE224" s="1"/>
      <c r="AF224" s="1"/>
      <c r="AG224" s="1"/>
      <c r="AH224" s="1"/>
    </row>
    <row r="225" spans="2:34">
      <c r="B225" s="20"/>
      <c r="C225" s="21"/>
      <c r="D225" s="22" t="str">
        <f t="shared" si="16"/>
        <v/>
      </c>
      <c r="E225" s="21"/>
      <c r="F225" s="24" t="str">
        <f t="shared" si="17"/>
        <v/>
      </c>
      <c r="G225" s="25" t="str">
        <f>IF(C225="","",IF(D225='Gear Train'!$R$3,"-",VLOOKUP(C225,$Q$15:$S$514,3,FALSE)))</f>
        <v/>
      </c>
      <c r="H225" s="25" t="str">
        <f>IF(C225="","",IF(OR(D225='Gear Train'!$R$7,D225='Gear Train'!$R$3,D225='Gear Train'!$R$8),"-",VLOOKUP(C225,$Q$15:$T$514,4,FALSE)))</f>
        <v/>
      </c>
      <c r="I225" s="26" t="str">
        <f>IF(C225="","",IF(OR(D225='Gear Train'!$R$6,D225='Gear Train'!$R$7,D225='Gear Train'!$R$8,F225='Gear Train'!$R$7),VLOOKUP(E225,$C$15:$M$514,7,FALSE),IF(D225='Gear Train'!$R$3,VLOOKUP(C225,$Q$15:$U$514,5,FALSE),VLOOKUP(E225,$C$15:$M$514,7,FALSE)*M225)))</f>
        <v/>
      </c>
      <c r="J225" s="26" t="str">
        <f>IF(C225="","",IF(OR(D225='Gear Train'!$R$6,D225='Gear Train'!$R$7,D225='Gear Train'!$R$8,F225='Gear Train'!$R$7),VLOOKUP(E225,$C$15:$M$514,8,FALSE),IF(D225='Gear Train'!$R$3,E225/I225,VLOOKUP(E225,$C$15:$M$514,8,FALSE)/M225)))</f>
        <v/>
      </c>
      <c r="K225" s="27" t="str">
        <f>IF(C225="","",IF(E225=$C$10,$C$11,IF(OR(D225='Gear Train'!$R$4,D225='Gear Train'!$R$5),IF(OR(F225='Gear Train'!$R$4,F225='Gear Train'!$R$5,F225='Gear Train'!$R$6),IF(VLOOKUP(E225,$C$15:$M$514,9,FALSE)='Gear Train'!$C$3,'Gear Train'!$C$4,'Gear Train'!$C$3),VLOOKUP(E225,$C$15:$M$514,9,FALSE)),VLOOKUP(E225,$C$15:$M$514,9,FALSE))))</f>
        <v/>
      </c>
      <c r="L225" s="26" t="str">
        <f>IF(C225="","",IF(G225="-","-",IF(K225='Gear Train'!$C$3,MOD(G225+J225*360,360),MOD(G225-J225*360,360))))</f>
        <v/>
      </c>
      <c r="M225" s="26" t="str">
        <f>IF(C225="","",IF(OR(D225='Gear Train'!$R$6,D225='Gear Train'!$R$7,D225='Gear Train'!$R$8,F225='Gear Train'!$R$7),VLOOKUP(E225,$C$15:$M$514,10,FALSE),IF(D225='Gear Train'!$R$3,"-",IF(F225='Gear Train'!$R$3,1,H225/VLOOKUP(E225,$Q$15:$T$514,4,FALSE)))))</f>
        <v/>
      </c>
      <c r="N225" s="26" t="str">
        <f t="shared" si="18"/>
        <v/>
      </c>
      <c r="O225" s="28" t="str">
        <f t="shared" si="19"/>
        <v/>
      </c>
      <c r="Q225" s="21"/>
      <c r="R225" s="21"/>
      <c r="S225" s="29"/>
      <c r="T225" s="29"/>
      <c r="U225" s="29"/>
      <c r="AD225" s="1"/>
      <c r="AE225" s="1"/>
      <c r="AF225" s="1"/>
      <c r="AG225" s="1"/>
      <c r="AH225" s="1"/>
    </row>
    <row r="226" spans="2:34">
      <c r="B226" s="20"/>
      <c r="C226" s="21"/>
      <c r="D226" s="22" t="str">
        <f t="shared" si="16"/>
        <v/>
      </c>
      <c r="E226" s="21"/>
      <c r="F226" s="24" t="str">
        <f t="shared" si="17"/>
        <v/>
      </c>
      <c r="G226" s="25" t="str">
        <f>IF(C226="","",IF(D226='Gear Train'!$R$3,"-",VLOOKUP(C226,$Q$15:$S$514,3,FALSE)))</f>
        <v/>
      </c>
      <c r="H226" s="25" t="str">
        <f>IF(C226="","",IF(OR(D226='Gear Train'!$R$7,D226='Gear Train'!$R$3,D226='Gear Train'!$R$8),"-",VLOOKUP(C226,$Q$15:$T$514,4,FALSE)))</f>
        <v/>
      </c>
      <c r="I226" s="26" t="str">
        <f>IF(C226="","",IF(OR(D226='Gear Train'!$R$6,D226='Gear Train'!$R$7,D226='Gear Train'!$R$8,F226='Gear Train'!$R$7),VLOOKUP(E226,$C$15:$M$514,7,FALSE),IF(D226='Gear Train'!$R$3,VLOOKUP(C226,$Q$15:$U$514,5,FALSE),VLOOKUP(E226,$C$15:$M$514,7,FALSE)*M226)))</f>
        <v/>
      </c>
      <c r="J226" s="26" t="str">
        <f>IF(C226="","",IF(OR(D226='Gear Train'!$R$6,D226='Gear Train'!$R$7,D226='Gear Train'!$R$8,F226='Gear Train'!$R$7),VLOOKUP(E226,$C$15:$M$514,8,FALSE),IF(D226='Gear Train'!$R$3,E226/I226,VLOOKUP(E226,$C$15:$M$514,8,FALSE)/M226)))</f>
        <v/>
      </c>
      <c r="K226" s="27" t="str">
        <f>IF(C226="","",IF(E226=$C$10,$C$11,IF(OR(D226='Gear Train'!$R$4,D226='Gear Train'!$R$5),IF(OR(F226='Gear Train'!$R$4,F226='Gear Train'!$R$5,F226='Gear Train'!$R$6),IF(VLOOKUP(E226,$C$15:$M$514,9,FALSE)='Gear Train'!$C$3,'Gear Train'!$C$4,'Gear Train'!$C$3),VLOOKUP(E226,$C$15:$M$514,9,FALSE)),VLOOKUP(E226,$C$15:$M$514,9,FALSE))))</f>
        <v/>
      </c>
      <c r="L226" s="26" t="str">
        <f>IF(C226="","",IF(G226="-","-",IF(K226='Gear Train'!$C$3,MOD(G226+J226*360,360),MOD(G226-J226*360,360))))</f>
        <v/>
      </c>
      <c r="M226" s="26" t="str">
        <f>IF(C226="","",IF(OR(D226='Gear Train'!$R$6,D226='Gear Train'!$R$7,D226='Gear Train'!$R$8,F226='Gear Train'!$R$7),VLOOKUP(E226,$C$15:$M$514,10,FALSE),IF(D226='Gear Train'!$R$3,"-",IF(F226='Gear Train'!$R$3,1,H226/VLOOKUP(E226,$Q$15:$T$514,4,FALSE)))))</f>
        <v/>
      </c>
      <c r="N226" s="26" t="str">
        <f t="shared" si="18"/>
        <v/>
      </c>
      <c r="O226" s="28" t="str">
        <f t="shared" si="19"/>
        <v/>
      </c>
      <c r="Q226" s="21"/>
      <c r="R226" s="21"/>
      <c r="S226" s="29"/>
      <c r="T226" s="29"/>
      <c r="U226" s="29"/>
      <c r="AD226" s="1"/>
      <c r="AE226" s="1"/>
      <c r="AF226" s="1"/>
      <c r="AG226" s="1"/>
      <c r="AH226" s="1"/>
    </row>
    <row r="227" spans="2:34">
      <c r="B227" s="20"/>
      <c r="C227" s="21"/>
      <c r="D227" s="22" t="str">
        <f t="shared" si="16"/>
        <v/>
      </c>
      <c r="E227" s="21"/>
      <c r="F227" s="24" t="str">
        <f t="shared" si="17"/>
        <v/>
      </c>
      <c r="G227" s="25" t="str">
        <f>IF(C227="","",IF(D227='Gear Train'!$R$3,"-",VLOOKUP(C227,$Q$15:$S$514,3,FALSE)))</f>
        <v/>
      </c>
      <c r="H227" s="25" t="str">
        <f>IF(C227="","",IF(OR(D227='Gear Train'!$R$7,D227='Gear Train'!$R$3,D227='Gear Train'!$R$8),"-",VLOOKUP(C227,$Q$15:$T$514,4,FALSE)))</f>
        <v/>
      </c>
      <c r="I227" s="26" t="str">
        <f>IF(C227="","",IF(OR(D227='Gear Train'!$R$6,D227='Gear Train'!$R$7,D227='Gear Train'!$R$8,F227='Gear Train'!$R$7),VLOOKUP(E227,$C$15:$M$514,7,FALSE),IF(D227='Gear Train'!$R$3,VLOOKUP(C227,$Q$15:$U$514,5,FALSE),VLOOKUP(E227,$C$15:$M$514,7,FALSE)*M227)))</f>
        <v/>
      </c>
      <c r="J227" s="26" t="str">
        <f>IF(C227="","",IF(OR(D227='Gear Train'!$R$6,D227='Gear Train'!$R$7,D227='Gear Train'!$R$8,F227='Gear Train'!$R$7),VLOOKUP(E227,$C$15:$M$514,8,FALSE),IF(D227='Gear Train'!$R$3,E227/I227,VLOOKUP(E227,$C$15:$M$514,8,FALSE)/M227)))</f>
        <v/>
      </c>
      <c r="K227" s="27" t="str">
        <f>IF(C227="","",IF(E227=$C$10,$C$11,IF(OR(D227='Gear Train'!$R$4,D227='Gear Train'!$R$5),IF(OR(F227='Gear Train'!$R$4,F227='Gear Train'!$R$5,F227='Gear Train'!$R$6),IF(VLOOKUP(E227,$C$15:$M$514,9,FALSE)='Gear Train'!$C$3,'Gear Train'!$C$4,'Gear Train'!$C$3),VLOOKUP(E227,$C$15:$M$514,9,FALSE)),VLOOKUP(E227,$C$15:$M$514,9,FALSE))))</f>
        <v/>
      </c>
      <c r="L227" s="26" t="str">
        <f>IF(C227="","",IF(G227="-","-",IF(K227='Gear Train'!$C$3,MOD(G227+J227*360,360),MOD(G227-J227*360,360))))</f>
        <v/>
      </c>
      <c r="M227" s="26" t="str">
        <f>IF(C227="","",IF(OR(D227='Gear Train'!$R$6,D227='Gear Train'!$R$7,D227='Gear Train'!$R$8,F227='Gear Train'!$R$7),VLOOKUP(E227,$C$15:$M$514,10,FALSE),IF(D227='Gear Train'!$R$3,"-",IF(F227='Gear Train'!$R$3,1,H227/VLOOKUP(E227,$Q$15:$T$514,4,FALSE)))))</f>
        <v/>
      </c>
      <c r="N227" s="26" t="str">
        <f t="shared" si="18"/>
        <v/>
      </c>
      <c r="O227" s="28" t="str">
        <f t="shared" si="19"/>
        <v/>
      </c>
      <c r="Q227" s="21"/>
      <c r="R227" s="21"/>
      <c r="S227" s="29"/>
      <c r="T227" s="29"/>
      <c r="U227" s="29"/>
      <c r="AD227" s="1"/>
      <c r="AE227" s="1"/>
      <c r="AF227" s="1"/>
      <c r="AG227" s="1"/>
      <c r="AH227" s="1"/>
    </row>
    <row r="228" spans="2:34">
      <c r="B228" s="20"/>
      <c r="C228" s="21"/>
      <c r="D228" s="22" t="str">
        <f t="shared" si="16"/>
        <v/>
      </c>
      <c r="E228" s="21"/>
      <c r="F228" s="24" t="str">
        <f t="shared" si="17"/>
        <v/>
      </c>
      <c r="G228" s="25" t="str">
        <f>IF(C228="","",IF(D228='Gear Train'!$R$3,"-",VLOOKUP(C228,$Q$15:$S$514,3,FALSE)))</f>
        <v/>
      </c>
      <c r="H228" s="25" t="str">
        <f>IF(C228="","",IF(OR(D228='Gear Train'!$R$7,D228='Gear Train'!$R$3,D228='Gear Train'!$R$8),"-",VLOOKUP(C228,$Q$15:$T$514,4,FALSE)))</f>
        <v/>
      </c>
      <c r="I228" s="26" t="str">
        <f>IF(C228="","",IF(OR(D228='Gear Train'!$R$6,D228='Gear Train'!$R$7,D228='Gear Train'!$R$8,F228='Gear Train'!$R$7),VLOOKUP(E228,$C$15:$M$514,7,FALSE),IF(D228='Gear Train'!$R$3,VLOOKUP(C228,$Q$15:$U$514,5,FALSE),VLOOKUP(E228,$C$15:$M$514,7,FALSE)*M228)))</f>
        <v/>
      </c>
      <c r="J228" s="26" t="str">
        <f>IF(C228="","",IF(OR(D228='Gear Train'!$R$6,D228='Gear Train'!$R$7,D228='Gear Train'!$R$8,F228='Gear Train'!$R$7),VLOOKUP(E228,$C$15:$M$514,8,FALSE),IF(D228='Gear Train'!$R$3,E228/I228,VLOOKUP(E228,$C$15:$M$514,8,FALSE)/M228)))</f>
        <v/>
      </c>
      <c r="K228" s="27" t="str">
        <f>IF(C228="","",IF(E228=$C$10,$C$11,IF(OR(D228='Gear Train'!$R$4,D228='Gear Train'!$R$5),IF(OR(F228='Gear Train'!$R$4,F228='Gear Train'!$R$5,F228='Gear Train'!$R$6),IF(VLOOKUP(E228,$C$15:$M$514,9,FALSE)='Gear Train'!$C$3,'Gear Train'!$C$4,'Gear Train'!$C$3),VLOOKUP(E228,$C$15:$M$514,9,FALSE)),VLOOKUP(E228,$C$15:$M$514,9,FALSE))))</f>
        <v/>
      </c>
      <c r="L228" s="26" t="str">
        <f>IF(C228="","",IF(G228="-","-",IF(K228='Gear Train'!$C$3,MOD(G228+J228*360,360),MOD(G228-J228*360,360))))</f>
        <v/>
      </c>
      <c r="M228" s="26" t="str">
        <f>IF(C228="","",IF(OR(D228='Gear Train'!$R$6,D228='Gear Train'!$R$7,D228='Gear Train'!$R$8,F228='Gear Train'!$R$7),VLOOKUP(E228,$C$15:$M$514,10,FALSE),IF(D228='Gear Train'!$R$3,"-",IF(F228='Gear Train'!$R$3,1,H228/VLOOKUP(E228,$Q$15:$T$514,4,FALSE)))))</f>
        <v/>
      </c>
      <c r="N228" s="26" t="str">
        <f t="shared" si="18"/>
        <v/>
      </c>
      <c r="O228" s="28" t="str">
        <f t="shared" si="19"/>
        <v/>
      </c>
      <c r="Q228" s="21"/>
      <c r="R228" s="21"/>
      <c r="S228" s="29"/>
      <c r="T228" s="29"/>
      <c r="U228" s="29"/>
      <c r="AD228" s="1"/>
      <c r="AE228" s="1"/>
      <c r="AF228" s="1"/>
      <c r="AG228" s="1"/>
      <c r="AH228" s="1"/>
    </row>
    <row r="229" spans="2:34">
      <c r="B229" s="20"/>
      <c r="C229" s="21"/>
      <c r="D229" s="22" t="str">
        <f t="shared" si="16"/>
        <v/>
      </c>
      <c r="E229" s="21"/>
      <c r="F229" s="24" t="str">
        <f t="shared" si="17"/>
        <v/>
      </c>
      <c r="G229" s="25" t="str">
        <f>IF(C229="","",IF(D229='Gear Train'!$R$3,"-",VLOOKUP(C229,$Q$15:$S$514,3,FALSE)))</f>
        <v/>
      </c>
      <c r="H229" s="25" t="str">
        <f>IF(C229="","",IF(OR(D229='Gear Train'!$R$7,D229='Gear Train'!$R$3,D229='Gear Train'!$R$8),"-",VLOOKUP(C229,$Q$15:$T$514,4,FALSE)))</f>
        <v/>
      </c>
      <c r="I229" s="26" t="str">
        <f>IF(C229="","",IF(OR(D229='Gear Train'!$R$6,D229='Gear Train'!$R$7,D229='Gear Train'!$R$8,F229='Gear Train'!$R$7),VLOOKUP(E229,$C$15:$M$514,7,FALSE),IF(D229='Gear Train'!$R$3,VLOOKUP(C229,$Q$15:$U$514,5,FALSE),VLOOKUP(E229,$C$15:$M$514,7,FALSE)*M229)))</f>
        <v/>
      </c>
      <c r="J229" s="26" t="str">
        <f>IF(C229="","",IF(OR(D229='Gear Train'!$R$6,D229='Gear Train'!$R$7,D229='Gear Train'!$R$8,F229='Gear Train'!$R$7),VLOOKUP(E229,$C$15:$M$514,8,FALSE),IF(D229='Gear Train'!$R$3,E229/I229,VLOOKUP(E229,$C$15:$M$514,8,FALSE)/M229)))</f>
        <v/>
      </c>
      <c r="K229" s="27" t="str">
        <f>IF(C229="","",IF(E229=$C$10,$C$11,IF(OR(D229='Gear Train'!$R$4,D229='Gear Train'!$R$5),IF(OR(F229='Gear Train'!$R$4,F229='Gear Train'!$R$5,F229='Gear Train'!$R$6),IF(VLOOKUP(E229,$C$15:$M$514,9,FALSE)='Gear Train'!$C$3,'Gear Train'!$C$4,'Gear Train'!$C$3),VLOOKUP(E229,$C$15:$M$514,9,FALSE)),VLOOKUP(E229,$C$15:$M$514,9,FALSE))))</f>
        <v/>
      </c>
      <c r="L229" s="26" t="str">
        <f>IF(C229="","",IF(G229="-","-",IF(K229='Gear Train'!$C$3,MOD(G229+J229*360,360),MOD(G229-J229*360,360))))</f>
        <v/>
      </c>
      <c r="M229" s="26" t="str">
        <f>IF(C229="","",IF(OR(D229='Gear Train'!$R$6,D229='Gear Train'!$R$7,D229='Gear Train'!$R$8,F229='Gear Train'!$R$7),VLOOKUP(E229,$C$15:$M$514,10,FALSE),IF(D229='Gear Train'!$R$3,"-",IF(F229='Gear Train'!$R$3,1,H229/VLOOKUP(E229,$Q$15:$T$514,4,FALSE)))))</f>
        <v/>
      </c>
      <c r="N229" s="26" t="str">
        <f t="shared" si="18"/>
        <v/>
      </c>
      <c r="O229" s="28" t="str">
        <f t="shared" si="19"/>
        <v/>
      </c>
      <c r="Q229" s="21"/>
      <c r="R229" s="21"/>
      <c r="S229" s="29"/>
      <c r="T229" s="29"/>
      <c r="U229" s="29"/>
      <c r="AD229" s="1"/>
      <c r="AE229" s="1"/>
      <c r="AF229" s="1"/>
      <c r="AG229" s="1"/>
      <c r="AH229" s="1"/>
    </row>
    <row r="230" spans="2:34">
      <c r="B230" s="20"/>
      <c r="C230" s="21"/>
      <c r="D230" s="22" t="str">
        <f t="shared" si="16"/>
        <v/>
      </c>
      <c r="E230" s="21"/>
      <c r="F230" s="24" t="str">
        <f t="shared" si="17"/>
        <v/>
      </c>
      <c r="G230" s="25" t="str">
        <f>IF(C230="","",IF(D230='Gear Train'!$R$3,"-",VLOOKUP(C230,$Q$15:$S$514,3,FALSE)))</f>
        <v/>
      </c>
      <c r="H230" s="25" t="str">
        <f>IF(C230="","",IF(OR(D230='Gear Train'!$R$7,D230='Gear Train'!$R$3,D230='Gear Train'!$R$8),"-",VLOOKUP(C230,$Q$15:$T$514,4,FALSE)))</f>
        <v/>
      </c>
      <c r="I230" s="26" t="str">
        <f>IF(C230="","",IF(OR(D230='Gear Train'!$R$6,D230='Gear Train'!$R$7,D230='Gear Train'!$R$8,F230='Gear Train'!$R$7),VLOOKUP(E230,$C$15:$M$514,7,FALSE),IF(D230='Gear Train'!$R$3,VLOOKUP(C230,$Q$15:$U$514,5,FALSE),VLOOKUP(E230,$C$15:$M$514,7,FALSE)*M230)))</f>
        <v/>
      </c>
      <c r="J230" s="26" t="str">
        <f>IF(C230="","",IF(OR(D230='Gear Train'!$R$6,D230='Gear Train'!$R$7,D230='Gear Train'!$R$8,F230='Gear Train'!$R$7),VLOOKUP(E230,$C$15:$M$514,8,FALSE),IF(D230='Gear Train'!$R$3,E230/I230,VLOOKUP(E230,$C$15:$M$514,8,FALSE)/M230)))</f>
        <v/>
      </c>
      <c r="K230" s="27" t="str">
        <f>IF(C230="","",IF(E230=$C$10,$C$11,IF(OR(D230='Gear Train'!$R$4,D230='Gear Train'!$R$5),IF(OR(F230='Gear Train'!$R$4,F230='Gear Train'!$R$5,F230='Gear Train'!$R$6),IF(VLOOKUP(E230,$C$15:$M$514,9,FALSE)='Gear Train'!$C$3,'Gear Train'!$C$4,'Gear Train'!$C$3),VLOOKUP(E230,$C$15:$M$514,9,FALSE)),VLOOKUP(E230,$C$15:$M$514,9,FALSE))))</f>
        <v/>
      </c>
      <c r="L230" s="26" t="str">
        <f>IF(C230="","",IF(G230="-","-",IF(K230='Gear Train'!$C$3,MOD(G230+J230*360,360),MOD(G230-J230*360,360))))</f>
        <v/>
      </c>
      <c r="M230" s="26" t="str">
        <f>IF(C230="","",IF(OR(D230='Gear Train'!$R$6,D230='Gear Train'!$R$7,D230='Gear Train'!$R$8,F230='Gear Train'!$R$7),VLOOKUP(E230,$C$15:$M$514,10,FALSE),IF(D230='Gear Train'!$R$3,"-",IF(F230='Gear Train'!$R$3,1,H230/VLOOKUP(E230,$Q$15:$T$514,4,FALSE)))))</f>
        <v/>
      </c>
      <c r="N230" s="26" t="str">
        <f t="shared" si="18"/>
        <v/>
      </c>
      <c r="O230" s="28" t="str">
        <f t="shared" si="19"/>
        <v/>
      </c>
      <c r="Q230" s="21"/>
      <c r="R230" s="21"/>
      <c r="S230" s="29"/>
      <c r="T230" s="29"/>
      <c r="U230" s="29"/>
      <c r="AD230" s="1"/>
      <c r="AE230" s="1"/>
      <c r="AF230" s="1"/>
      <c r="AG230" s="1"/>
      <c r="AH230" s="1"/>
    </row>
    <row r="231" spans="2:34">
      <c r="B231" s="20"/>
      <c r="C231" s="21"/>
      <c r="D231" s="22" t="str">
        <f t="shared" si="16"/>
        <v/>
      </c>
      <c r="E231" s="21"/>
      <c r="F231" s="24" t="str">
        <f t="shared" si="17"/>
        <v/>
      </c>
      <c r="G231" s="25" t="str">
        <f>IF(C231="","",IF(D231='Gear Train'!$R$3,"-",VLOOKUP(C231,$Q$15:$S$514,3,FALSE)))</f>
        <v/>
      </c>
      <c r="H231" s="25" t="str">
        <f>IF(C231="","",IF(OR(D231='Gear Train'!$R$7,D231='Gear Train'!$R$3,D231='Gear Train'!$R$8),"-",VLOOKUP(C231,$Q$15:$T$514,4,FALSE)))</f>
        <v/>
      </c>
      <c r="I231" s="26" t="str">
        <f>IF(C231="","",IF(OR(D231='Gear Train'!$R$6,D231='Gear Train'!$R$7,D231='Gear Train'!$R$8,F231='Gear Train'!$R$7),VLOOKUP(E231,$C$15:$M$514,7,FALSE),IF(D231='Gear Train'!$R$3,VLOOKUP(C231,$Q$15:$U$514,5,FALSE),VLOOKUP(E231,$C$15:$M$514,7,FALSE)*M231)))</f>
        <v/>
      </c>
      <c r="J231" s="26" t="str">
        <f>IF(C231="","",IF(OR(D231='Gear Train'!$R$6,D231='Gear Train'!$R$7,D231='Gear Train'!$R$8,F231='Gear Train'!$R$7),VLOOKUP(E231,$C$15:$M$514,8,FALSE),IF(D231='Gear Train'!$R$3,E231/I231,VLOOKUP(E231,$C$15:$M$514,8,FALSE)/M231)))</f>
        <v/>
      </c>
      <c r="K231" s="27" t="str">
        <f>IF(C231="","",IF(E231=$C$10,$C$11,IF(OR(D231='Gear Train'!$R$4,D231='Gear Train'!$R$5),IF(OR(F231='Gear Train'!$R$4,F231='Gear Train'!$R$5,F231='Gear Train'!$R$6),IF(VLOOKUP(E231,$C$15:$M$514,9,FALSE)='Gear Train'!$C$3,'Gear Train'!$C$4,'Gear Train'!$C$3),VLOOKUP(E231,$C$15:$M$514,9,FALSE)),VLOOKUP(E231,$C$15:$M$514,9,FALSE))))</f>
        <v/>
      </c>
      <c r="L231" s="26" t="str">
        <f>IF(C231="","",IF(G231="-","-",IF(K231='Gear Train'!$C$3,MOD(G231+J231*360,360),MOD(G231-J231*360,360))))</f>
        <v/>
      </c>
      <c r="M231" s="26" t="str">
        <f>IF(C231="","",IF(OR(D231='Gear Train'!$R$6,D231='Gear Train'!$R$7,D231='Gear Train'!$R$8,F231='Gear Train'!$R$7),VLOOKUP(E231,$C$15:$M$514,10,FALSE),IF(D231='Gear Train'!$R$3,"-",IF(F231='Gear Train'!$R$3,1,H231/VLOOKUP(E231,$Q$15:$T$514,4,FALSE)))))</f>
        <v/>
      </c>
      <c r="N231" s="26" t="str">
        <f t="shared" si="18"/>
        <v/>
      </c>
      <c r="O231" s="28" t="str">
        <f t="shared" si="19"/>
        <v/>
      </c>
      <c r="Q231" s="21"/>
      <c r="R231" s="21"/>
      <c r="S231" s="29"/>
      <c r="T231" s="29"/>
      <c r="U231" s="29"/>
      <c r="AD231" s="1"/>
      <c r="AE231" s="1"/>
      <c r="AF231" s="1"/>
      <c r="AG231" s="1"/>
      <c r="AH231" s="1"/>
    </row>
    <row r="232" spans="2:34">
      <c r="B232" s="20"/>
      <c r="C232" s="21"/>
      <c r="D232" s="22" t="str">
        <f t="shared" si="16"/>
        <v/>
      </c>
      <c r="E232" s="21"/>
      <c r="F232" s="24" t="str">
        <f t="shared" si="17"/>
        <v/>
      </c>
      <c r="G232" s="25" t="str">
        <f>IF(C232="","",IF(D232='Gear Train'!$R$3,"-",VLOOKUP(C232,$Q$15:$S$514,3,FALSE)))</f>
        <v/>
      </c>
      <c r="H232" s="25" t="str">
        <f>IF(C232="","",IF(OR(D232='Gear Train'!$R$7,D232='Gear Train'!$R$3,D232='Gear Train'!$R$8),"-",VLOOKUP(C232,$Q$15:$T$514,4,FALSE)))</f>
        <v/>
      </c>
      <c r="I232" s="26" t="str">
        <f>IF(C232="","",IF(OR(D232='Gear Train'!$R$6,D232='Gear Train'!$R$7,D232='Gear Train'!$R$8,F232='Gear Train'!$R$7),VLOOKUP(E232,$C$15:$M$514,7,FALSE),IF(D232='Gear Train'!$R$3,VLOOKUP(C232,$Q$15:$U$514,5,FALSE),VLOOKUP(E232,$C$15:$M$514,7,FALSE)*M232)))</f>
        <v/>
      </c>
      <c r="J232" s="26" t="str">
        <f>IF(C232="","",IF(OR(D232='Gear Train'!$R$6,D232='Gear Train'!$R$7,D232='Gear Train'!$R$8,F232='Gear Train'!$R$7),VLOOKUP(E232,$C$15:$M$514,8,FALSE),IF(D232='Gear Train'!$R$3,E232/I232,VLOOKUP(E232,$C$15:$M$514,8,FALSE)/M232)))</f>
        <v/>
      </c>
      <c r="K232" s="27" t="str">
        <f>IF(C232="","",IF(E232=$C$10,$C$11,IF(OR(D232='Gear Train'!$R$4,D232='Gear Train'!$R$5),IF(OR(F232='Gear Train'!$R$4,F232='Gear Train'!$R$5,F232='Gear Train'!$R$6),IF(VLOOKUP(E232,$C$15:$M$514,9,FALSE)='Gear Train'!$C$3,'Gear Train'!$C$4,'Gear Train'!$C$3),VLOOKUP(E232,$C$15:$M$514,9,FALSE)),VLOOKUP(E232,$C$15:$M$514,9,FALSE))))</f>
        <v/>
      </c>
      <c r="L232" s="26" t="str">
        <f>IF(C232="","",IF(G232="-","-",IF(K232='Gear Train'!$C$3,MOD(G232+J232*360,360),MOD(G232-J232*360,360))))</f>
        <v/>
      </c>
      <c r="M232" s="26" t="str">
        <f>IF(C232="","",IF(OR(D232='Gear Train'!$R$6,D232='Gear Train'!$R$7,D232='Gear Train'!$R$8,F232='Gear Train'!$R$7),VLOOKUP(E232,$C$15:$M$514,10,FALSE),IF(D232='Gear Train'!$R$3,"-",IF(F232='Gear Train'!$R$3,1,H232/VLOOKUP(E232,$Q$15:$T$514,4,FALSE)))))</f>
        <v/>
      </c>
      <c r="N232" s="26" t="str">
        <f t="shared" si="18"/>
        <v/>
      </c>
      <c r="O232" s="28" t="str">
        <f t="shared" si="19"/>
        <v/>
      </c>
      <c r="Q232" s="21"/>
      <c r="R232" s="21"/>
      <c r="S232" s="29"/>
      <c r="T232" s="29"/>
      <c r="U232" s="29"/>
      <c r="AD232" s="1"/>
      <c r="AE232" s="1"/>
      <c r="AF232" s="1"/>
      <c r="AG232" s="1"/>
      <c r="AH232" s="1"/>
    </row>
    <row r="233" spans="2:34">
      <c r="B233" s="20"/>
      <c r="C233" s="21"/>
      <c r="D233" s="22" t="str">
        <f t="shared" si="16"/>
        <v/>
      </c>
      <c r="E233" s="21"/>
      <c r="F233" s="24" t="str">
        <f t="shared" si="17"/>
        <v/>
      </c>
      <c r="G233" s="25" t="str">
        <f>IF(C233="","",IF(D233='Gear Train'!$R$3,"-",VLOOKUP(C233,$Q$15:$S$514,3,FALSE)))</f>
        <v/>
      </c>
      <c r="H233" s="25" t="str">
        <f>IF(C233="","",IF(OR(D233='Gear Train'!$R$7,D233='Gear Train'!$R$3,D233='Gear Train'!$R$8),"-",VLOOKUP(C233,$Q$15:$T$514,4,FALSE)))</f>
        <v/>
      </c>
      <c r="I233" s="26" t="str">
        <f>IF(C233="","",IF(OR(D233='Gear Train'!$R$6,D233='Gear Train'!$R$7,D233='Gear Train'!$R$8,F233='Gear Train'!$R$7),VLOOKUP(E233,$C$15:$M$514,7,FALSE),IF(D233='Gear Train'!$R$3,VLOOKUP(C233,$Q$15:$U$514,5,FALSE),VLOOKUP(E233,$C$15:$M$514,7,FALSE)*M233)))</f>
        <v/>
      </c>
      <c r="J233" s="26" t="str">
        <f>IF(C233="","",IF(OR(D233='Gear Train'!$R$6,D233='Gear Train'!$R$7,D233='Gear Train'!$R$8,F233='Gear Train'!$R$7),VLOOKUP(E233,$C$15:$M$514,8,FALSE),IF(D233='Gear Train'!$R$3,E233/I233,VLOOKUP(E233,$C$15:$M$514,8,FALSE)/M233)))</f>
        <v/>
      </c>
      <c r="K233" s="27" t="str">
        <f>IF(C233="","",IF(E233=$C$10,$C$11,IF(OR(D233='Gear Train'!$R$4,D233='Gear Train'!$R$5),IF(OR(F233='Gear Train'!$R$4,F233='Gear Train'!$R$5,F233='Gear Train'!$R$6),IF(VLOOKUP(E233,$C$15:$M$514,9,FALSE)='Gear Train'!$C$3,'Gear Train'!$C$4,'Gear Train'!$C$3),VLOOKUP(E233,$C$15:$M$514,9,FALSE)),VLOOKUP(E233,$C$15:$M$514,9,FALSE))))</f>
        <v/>
      </c>
      <c r="L233" s="26" t="str">
        <f>IF(C233="","",IF(G233="-","-",IF(K233='Gear Train'!$C$3,MOD(G233+J233*360,360),MOD(G233-J233*360,360))))</f>
        <v/>
      </c>
      <c r="M233" s="26" t="str">
        <f>IF(C233="","",IF(OR(D233='Gear Train'!$R$6,D233='Gear Train'!$R$7,D233='Gear Train'!$R$8,F233='Gear Train'!$R$7),VLOOKUP(E233,$C$15:$M$514,10,FALSE),IF(D233='Gear Train'!$R$3,"-",IF(F233='Gear Train'!$R$3,1,H233/VLOOKUP(E233,$Q$15:$T$514,4,FALSE)))))</f>
        <v/>
      </c>
      <c r="N233" s="26" t="str">
        <f t="shared" si="18"/>
        <v/>
      </c>
      <c r="O233" s="28" t="str">
        <f t="shared" si="19"/>
        <v/>
      </c>
      <c r="Q233" s="21"/>
      <c r="R233" s="21"/>
      <c r="S233" s="29"/>
      <c r="T233" s="29"/>
      <c r="U233" s="29"/>
      <c r="AD233" s="1"/>
      <c r="AE233" s="1"/>
      <c r="AF233" s="1"/>
      <c r="AG233" s="1"/>
      <c r="AH233" s="1"/>
    </row>
    <row r="234" spans="2:34">
      <c r="B234" s="20"/>
      <c r="C234" s="21"/>
      <c r="D234" s="22" t="str">
        <f t="shared" si="16"/>
        <v/>
      </c>
      <c r="E234" s="21"/>
      <c r="F234" s="24" t="str">
        <f t="shared" si="17"/>
        <v/>
      </c>
      <c r="G234" s="25" t="str">
        <f>IF(C234="","",IF(D234='Gear Train'!$R$3,"-",VLOOKUP(C234,$Q$15:$S$514,3,FALSE)))</f>
        <v/>
      </c>
      <c r="H234" s="25" t="str">
        <f>IF(C234="","",IF(OR(D234='Gear Train'!$R$7,D234='Gear Train'!$R$3,D234='Gear Train'!$R$8),"-",VLOOKUP(C234,$Q$15:$T$514,4,FALSE)))</f>
        <v/>
      </c>
      <c r="I234" s="26" t="str">
        <f>IF(C234="","",IF(OR(D234='Gear Train'!$R$6,D234='Gear Train'!$R$7,D234='Gear Train'!$R$8,F234='Gear Train'!$R$7),VLOOKUP(E234,$C$15:$M$514,7,FALSE),IF(D234='Gear Train'!$R$3,VLOOKUP(C234,$Q$15:$U$514,5,FALSE),VLOOKUP(E234,$C$15:$M$514,7,FALSE)*M234)))</f>
        <v/>
      </c>
      <c r="J234" s="26" t="str">
        <f>IF(C234="","",IF(OR(D234='Gear Train'!$R$6,D234='Gear Train'!$R$7,D234='Gear Train'!$R$8,F234='Gear Train'!$R$7),VLOOKUP(E234,$C$15:$M$514,8,FALSE),IF(D234='Gear Train'!$R$3,E234/I234,VLOOKUP(E234,$C$15:$M$514,8,FALSE)/M234)))</f>
        <v/>
      </c>
      <c r="K234" s="27" t="str">
        <f>IF(C234="","",IF(E234=$C$10,$C$11,IF(OR(D234='Gear Train'!$R$4,D234='Gear Train'!$R$5),IF(OR(F234='Gear Train'!$R$4,F234='Gear Train'!$R$5,F234='Gear Train'!$R$6),IF(VLOOKUP(E234,$C$15:$M$514,9,FALSE)='Gear Train'!$C$3,'Gear Train'!$C$4,'Gear Train'!$C$3),VLOOKUP(E234,$C$15:$M$514,9,FALSE)),VLOOKUP(E234,$C$15:$M$514,9,FALSE))))</f>
        <v/>
      </c>
      <c r="L234" s="26" t="str">
        <f>IF(C234="","",IF(G234="-","-",IF(K234='Gear Train'!$C$3,MOD(G234+J234*360,360),MOD(G234-J234*360,360))))</f>
        <v/>
      </c>
      <c r="M234" s="26" t="str">
        <f>IF(C234="","",IF(OR(D234='Gear Train'!$R$6,D234='Gear Train'!$R$7,D234='Gear Train'!$R$8,F234='Gear Train'!$R$7),VLOOKUP(E234,$C$15:$M$514,10,FALSE),IF(D234='Gear Train'!$R$3,"-",IF(F234='Gear Train'!$R$3,1,H234/VLOOKUP(E234,$Q$15:$T$514,4,FALSE)))))</f>
        <v/>
      </c>
      <c r="N234" s="26" t="str">
        <f t="shared" si="18"/>
        <v/>
      </c>
      <c r="O234" s="28" t="str">
        <f t="shared" si="19"/>
        <v/>
      </c>
      <c r="Q234" s="21"/>
      <c r="R234" s="21"/>
      <c r="S234" s="29"/>
      <c r="T234" s="29"/>
      <c r="U234" s="29"/>
      <c r="AD234" s="1"/>
      <c r="AE234" s="1"/>
      <c r="AF234" s="1"/>
      <c r="AG234" s="1"/>
      <c r="AH234" s="1"/>
    </row>
    <row r="235" spans="2:34">
      <c r="B235" s="20"/>
      <c r="C235" s="21"/>
      <c r="D235" s="22" t="str">
        <f t="shared" si="16"/>
        <v/>
      </c>
      <c r="E235" s="21"/>
      <c r="F235" s="24" t="str">
        <f t="shared" si="17"/>
        <v/>
      </c>
      <c r="G235" s="25" t="str">
        <f>IF(C235="","",IF(D235='Gear Train'!$R$3,"-",VLOOKUP(C235,$Q$15:$S$514,3,FALSE)))</f>
        <v/>
      </c>
      <c r="H235" s="25" t="str">
        <f>IF(C235="","",IF(OR(D235='Gear Train'!$R$7,D235='Gear Train'!$R$3,D235='Gear Train'!$R$8),"-",VLOOKUP(C235,$Q$15:$T$514,4,FALSE)))</f>
        <v/>
      </c>
      <c r="I235" s="26" t="str">
        <f>IF(C235="","",IF(OR(D235='Gear Train'!$R$6,D235='Gear Train'!$R$7,D235='Gear Train'!$R$8,F235='Gear Train'!$R$7),VLOOKUP(E235,$C$15:$M$514,7,FALSE),IF(D235='Gear Train'!$R$3,VLOOKUP(C235,$Q$15:$U$514,5,FALSE),VLOOKUP(E235,$C$15:$M$514,7,FALSE)*M235)))</f>
        <v/>
      </c>
      <c r="J235" s="26" t="str">
        <f>IF(C235="","",IF(OR(D235='Gear Train'!$R$6,D235='Gear Train'!$R$7,D235='Gear Train'!$R$8,F235='Gear Train'!$R$7),VLOOKUP(E235,$C$15:$M$514,8,FALSE),IF(D235='Gear Train'!$R$3,E235/I235,VLOOKUP(E235,$C$15:$M$514,8,FALSE)/M235)))</f>
        <v/>
      </c>
      <c r="K235" s="27" t="str">
        <f>IF(C235="","",IF(E235=$C$10,$C$11,IF(OR(D235='Gear Train'!$R$4,D235='Gear Train'!$R$5),IF(OR(F235='Gear Train'!$R$4,F235='Gear Train'!$R$5,F235='Gear Train'!$R$6),IF(VLOOKUP(E235,$C$15:$M$514,9,FALSE)='Gear Train'!$C$3,'Gear Train'!$C$4,'Gear Train'!$C$3),VLOOKUP(E235,$C$15:$M$514,9,FALSE)),VLOOKUP(E235,$C$15:$M$514,9,FALSE))))</f>
        <v/>
      </c>
      <c r="L235" s="26" t="str">
        <f>IF(C235="","",IF(G235="-","-",IF(K235='Gear Train'!$C$3,MOD(G235+J235*360,360),MOD(G235-J235*360,360))))</f>
        <v/>
      </c>
      <c r="M235" s="26" t="str">
        <f>IF(C235="","",IF(OR(D235='Gear Train'!$R$6,D235='Gear Train'!$R$7,D235='Gear Train'!$R$8,F235='Gear Train'!$R$7),VLOOKUP(E235,$C$15:$M$514,10,FALSE),IF(D235='Gear Train'!$R$3,"-",IF(F235='Gear Train'!$R$3,1,H235/VLOOKUP(E235,$Q$15:$T$514,4,FALSE)))))</f>
        <v/>
      </c>
      <c r="N235" s="26" t="str">
        <f t="shared" si="18"/>
        <v/>
      </c>
      <c r="O235" s="28" t="str">
        <f t="shared" si="19"/>
        <v/>
      </c>
      <c r="Q235" s="21"/>
      <c r="R235" s="21"/>
      <c r="S235" s="29"/>
      <c r="T235" s="29"/>
      <c r="U235" s="29"/>
      <c r="AD235" s="1"/>
      <c r="AE235" s="1"/>
      <c r="AF235" s="1"/>
      <c r="AG235" s="1"/>
      <c r="AH235" s="1"/>
    </row>
    <row r="236" spans="2:34">
      <c r="B236" s="20"/>
      <c r="C236" s="21"/>
      <c r="D236" s="22" t="str">
        <f t="shared" si="16"/>
        <v/>
      </c>
      <c r="E236" s="21"/>
      <c r="F236" s="24" t="str">
        <f t="shared" si="17"/>
        <v/>
      </c>
      <c r="G236" s="25" t="str">
        <f>IF(C236="","",IF(D236='Gear Train'!$R$3,"-",VLOOKUP(C236,$Q$15:$S$514,3,FALSE)))</f>
        <v/>
      </c>
      <c r="H236" s="25" t="str">
        <f>IF(C236="","",IF(OR(D236='Gear Train'!$R$7,D236='Gear Train'!$R$3,D236='Gear Train'!$R$8),"-",VLOOKUP(C236,$Q$15:$T$514,4,FALSE)))</f>
        <v/>
      </c>
      <c r="I236" s="26" t="str">
        <f>IF(C236="","",IF(OR(D236='Gear Train'!$R$6,D236='Gear Train'!$R$7,D236='Gear Train'!$R$8,F236='Gear Train'!$R$7),VLOOKUP(E236,$C$15:$M$514,7,FALSE),IF(D236='Gear Train'!$R$3,VLOOKUP(C236,$Q$15:$U$514,5,FALSE),VLOOKUP(E236,$C$15:$M$514,7,FALSE)*M236)))</f>
        <v/>
      </c>
      <c r="J236" s="26" t="str">
        <f>IF(C236="","",IF(OR(D236='Gear Train'!$R$6,D236='Gear Train'!$R$7,D236='Gear Train'!$R$8,F236='Gear Train'!$R$7),VLOOKUP(E236,$C$15:$M$514,8,FALSE),IF(D236='Gear Train'!$R$3,E236/I236,VLOOKUP(E236,$C$15:$M$514,8,FALSE)/M236)))</f>
        <v/>
      </c>
      <c r="K236" s="27" t="str">
        <f>IF(C236="","",IF(E236=$C$10,$C$11,IF(OR(D236='Gear Train'!$R$4,D236='Gear Train'!$R$5),IF(OR(F236='Gear Train'!$R$4,F236='Gear Train'!$R$5,F236='Gear Train'!$R$6),IF(VLOOKUP(E236,$C$15:$M$514,9,FALSE)='Gear Train'!$C$3,'Gear Train'!$C$4,'Gear Train'!$C$3),VLOOKUP(E236,$C$15:$M$514,9,FALSE)),VLOOKUP(E236,$C$15:$M$514,9,FALSE))))</f>
        <v/>
      </c>
      <c r="L236" s="26" t="str">
        <f>IF(C236="","",IF(G236="-","-",IF(K236='Gear Train'!$C$3,MOD(G236+J236*360,360),MOD(G236-J236*360,360))))</f>
        <v/>
      </c>
      <c r="M236" s="26" t="str">
        <f>IF(C236="","",IF(OR(D236='Gear Train'!$R$6,D236='Gear Train'!$R$7,D236='Gear Train'!$R$8,F236='Gear Train'!$R$7),VLOOKUP(E236,$C$15:$M$514,10,FALSE),IF(D236='Gear Train'!$R$3,"-",IF(F236='Gear Train'!$R$3,1,H236/VLOOKUP(E236,$Q$15:$T$514,4,FALSE)))))</f>
        <v/>
      </c>
      <c r="N236" s="26" t="str">
        <f t="shared" si="18"/>
        <v/>
      </c>
      <c r="O236" s="28" t="str">
        <f t="shared" si="19"/>
        <v/>
      </c>
      <c r="Q236" s="21"/>
      <c r="R236" s="21"/>
      <c r="S236" s="29"/>
      <c r="T236" s="29"/>
      <c r="U236" s="29"/>
      <c r="AD236" s="1"/>
      <c r="AE236" s="1"/>
      <c r="AF236" s="1"/>
      <c r="AG236" s="1"/>
      <c r="AH236" s="1"/>
    </row>
    <row r="237" spans="2:34">
      <c r="B237" s="20"/>
      <c r="C237" s="21"/>
      <c r="D237" s="22" t="str">
        <f t="shared" si="16"/>
        <v/>
      </c>
      <c r="E237" s="21"/>
      <c r="F237" s="24" t="str">
        <f t="shared" si="17"/>
        <v/>
      </c>
      <c r="G237" s="25" t="str">
        <f>IF(C237="","",IF(D237='Gear Train'!$R$3,"-",VLOOKUP(C237,$Q$15:$S$514,3,FALSE)))</f>
        <v/>
      </c>
      <c r="H237" s="25" t="str">
        <f>IF(C237="","",IF(OR(D237='Gear Train'!$R$7,D237='Gear Train'!$R$3,D237='Gear Train'!$R$8),"-",VLOOKUP(C237,$Q$15:$T$514,4,FALSE)))</f>
        <v/>
      </c>
      <c r="I237" s="26" t="str">
        <f>IF(C237="","",IF(OR(D237='Gear Train'!$R$6,D237='Gear Train'!$R$7,D237='Gear Train'!$R$8,F237='Gear Train'!$R$7),VLOOKUP(E237,$C$15:$M$514,7,FALSE),IF(D237='Gear Train'!$R$3,VLOOKUP(C237,$Q$15:$U$514,5,FALSE),VLOOKUP(E237,$C$15:$M$514,7,FALSE)*M237)))</f>
        <v/>
      </c>
      <c r="J237" s="26" t="str">
        <f>IF(C237="","",IF(OR(D237='Gear Train'!$R$6,D237='Gear Train'!$R$7,D237='Gear Train'!$R$8,F237='Gear Train'!$R$7),VLOOKUP(E237,$C$15:$M$514,8,FALSE),IF(D237='Gear Train'!$R$3,E237/I237,VLOOKUP(E237,$C$15:$M$514,8,FALSE)/M237)))</f>
        <v/>
      </c>
      <c r="K237" s="27" t="str">
        <f>IF(C237="","",IF(E237=$C$10,$C$11,IF(OR(D237='Gear Train'!$R$4,D237='Gear Train'!$R$5),IF(OR(F237='Gear Train'!$R$4,F237='Gear Train'!$R$5,F237='Gear Train'!$R$6),IF(VLOOKUP(E237,$C$15:$M$514,9,FALSE)='Gear Train'!$C$3,'Gear Train'!$C$4,'Gear Train'!$C$3),VLOOKUP(E237,$C$15:$M$514,9,FALSE)),VLOOKUP(E237,$C$15:$M$514,9,FALSE))))</f>
        <v/>
      </c>
      <c r="L237" s="26" t="str">
        <f>IF(C237="","",IF(G237="-","-",IF(K237='Gear Train'!$C$3,MOD(G237+J237*360,360),MOD(G237-J237*360,360))))</f>
        <v/>
      </c>
      <c r="M237" s="26" t="str">
        <f>IF(C237="","",IF(OR(D237='Gear Train'!$R$6,D237='Gear Train'!$R$7,D237='Gear Train'!$R$8,F237='Gear Train'!$R$7),VLOOKUP(E237,$C$15:$M$514,10,FALSE),IF(D237='Gear Train'!$R$3,"-",IF(F237='Gear Train'!$R$3,1,H237/VLOOKUP(E237,$Q$15:$T$514,4,FALSE)))))</f>
        <v/>
      </c>
      <c r="N237" s="26" t="str">
        <f t="shared" si="18"/>
        <v/>
      </c>
      <c r="O237" s="28" t="str">
        <f t="shared" si="19"/>
        <v/>
      </c>
      <c r="Q237" s="21"/>
      <c r="R237" s="21"/>
      <c r="S237" s="29"/>
      <c r="T237" s="29"/>
      <c r="U237" s="29"/>
      <c r="AD237" s="1"/>
      <c r="AE237" s="1"/>
      <c r="AF237" s="1"/>
      <c r="AG237" s="1"/>
      <c r="AH237" s="1"/>
    </row>
    <row r="238" spans="2:34">
      <c r="B238" s="20"/>
      <c r="C238" s="21"/>
      <c r="D238" s="22" t="str">
        <f t="shared" si="16"/>
        <v/>
      </c>
      <c r="E238" s="21"/>
      <c r="F238" s="24" t="str">
        <f t="shared" si="17"/>
        <v/>
      </c>
      <c r="G238" s="25" t="str">
        <f>IF(C238="","",IF(D238='Gear Train'!$R$3,"-",VLOOKUP(C238,$Q$15:$S$514,3,FALSE)))</f>
        <v/>
      </c>
      <c r="H238" s="25" t="str">
        <f>IF(C238="","",IF(OR(D238='Gear Train'!$R$7,D238='Gear Train'!$R$3,D238='Gear Train'!$R$8),"-",VLOOKUP(C238,$Q$15:$T$514,4,FALSE)))</f>
        <v/>
      </c>
      <c r="I238" s="26" t="str">
        <f>IF(C238="","",IF(OR(D238='Gear Train'!$R$6,D238='Gear Train'!$R$7,D238='Gear Train'!$R$8,F238='Gear Train'!$R$7),VLOOKUP(E238,$C$15:$M$514,7,FALSE),IF(D238='Gear Train'!$R$3,VLOOKUP(C238,$Q$15:$U$514,5,FALSE),VLOOKUP(E238,$C$15:$M$514,7,FALSE)*M238)))</f>
        <v/>
      </c>
      <c r="J238" s="26" t="str">
        <f>IF(C238="","",IF(OR(D238='Gear Train'!$R$6,D238='Gear Train'!$R$7,D238='Gear Train'!$R$8,F238='Gear Train'!$R$7),VLOOKUP(E238,$C$15:$M$514,8,FALSE),IF(D238='Gear Train'!$R$3,E238/I238,VLOOKUP(E238,$C$15:$M$514,8,FALSE)/M238)))</f>
        <v/>
      </c>
      <c r="K238" s="27" t="str">
        <f>IF(C238="","",IF(E238=$C$10,$C$11,IF(OR(D238='Gear Train'!$R$4,D238='Gear Train'!$R$5),IF(OR(F238='Gear Train'!$R$4,F238='Gear Train'!$R$5,F238='Gear Train'!$R$6),IF(VLOOKUP(E238,$C$15:$M$514,9,FALSE)='Gear Train'!$C$3,'Gear Train'!$C$4,'Gear Train'!$C$3),VLOOKUP(E238,$C$15:$M$514,9,FALSE)),VLOOKUP(E238,$C$15:$M$514,9,FALSE))))</f>
        <v/>
      </c>
      <c r="L238" s="26" t="str">
        <f>IF(C238="","",IF(G238="-","-",IF(K238='Gear Train'!$C$3,MOD(G238+J238*360,360),MOD(G238-J238*360,360))))</f>
        <v/>
      </c>
      <c r="M238" s="26" t="str">
        <f>IF(C238="","",IF(OR(D238='Gear Train'!$R$6,D238='Gear Train'!$R$7,D238='Gear Train'!$R$8,F238='Gear Train'!$R$7),VLOOKUP(E238,$C$15:$M$514,10,FALSE),IF(D238='Gear Train'!$R$3,"-",IF(F238='Gear Train'!$R$3,1,H238/VLOOKUP(E238,$Q$15:$T$514,4,FALSE)))))</f>
        <v/>
      </c>
      <c r="N238" s="26" t="str">
        <f t="shared" si="18"/>
        <v/>
      </c>
      <c r="O238" s="28" t="str">
        <f t="shared" si="19"/>
        <v/>
      </c>
      <c r="Q238" s="21"/>
      <c r="R238" s="21"/>
      <c r="S238" s="29"/>
      <c r="T238" s="29"/>
      <c r="U238" s="29"/>
      <c r="AD238" s="1"/>
      <c r="AE238" s="1"/>
      <c r="AF238" s="1"/>
      <c r="AG238" s="1"/>
      <c r="AH238" s="1"/>
    </row>
    <row r="239" spans="2:34">
      <c r="B239" s="20"/>
      <c r="C239" s="21"/>
      <c r="D239" s="22" t="str">
        <f t="shared" si="16"/>
        <v/>
      </c>
      <c r="E239" s="21"/>
      <c r="F239" s="24" t="str">
        <f t="shared" si="17"/>
        <v/>
      </c>
      <c r="G239" s="25" t="str">
        <f>IF(C239="","",IF(D239='Gear Train'!$R$3,"-",VLOOKUP(C239,$Q$15:$S$514,3,FALSE)))</f>
        <v/>
      </c>
      <c r="H239" s="25" t="str">
        <f>IF(C239="","",IF(OR(D239='Gear Train'!$R$7,D239='Gear Train'!$R$3,D239='Gear Train'!$R$8),"-",VLOOKUP(C239,$Q$15:$T$514,4,FALSE)))</f>
        <v/>
      </c>
      <c r="I239" s="26" t="str">
        <f>IF(C239="","",IF(OR(D239='Gear Train'!$R$6,D239='Gear Train'!$R$7,D239='Gear Train'!$R$8,F239='Gear Train'!$R$7),VLOOKUP(E239,$C$15:$M$514,7,FALSE),IF(D239='Gear Train'!$R$3,VLOOKUP(C239,$Q$15:$U$514,5,FALSE),VLOOKUP(E239,$C$15:$M$514,7,FALSE)*M239)))</f>
        <v/>
      </c>
      <c r="J239" s="26" t="str">
        <f>IF(C239="","",IF(OR(D239='Gear Train'!$R$6,D239='Gear Train'!$R$7,D239='Gear Train'!$R$8,F239='Gear Train'!$R$7),VLOOKUP(E239,$C$15:$M$514,8,FALSE),IF(D239='Gear Train'!$R$3,E239/I239,VLOOKUP(E239,$C$15:$M$514,8,FALSE)/M239)))</f>
        <v/>
      </c>
      <c r="K239" s="27" t="str">
        <f>IF(C239="","",IF(E239=$C$10,$C$11,IF(OR(D239='Gear Train'!$R$4,D239='Gear Train'!$R$5),IF(OR(F239='Gear Train'!$R$4,F239='Gear Train'!$R$5,F239='Gear Train'!$R$6),IF(VLOOKUP(E239,$C$15:$M$514,9,FALSE)='Gear Train'!$C$3,'Gear Train'!$C$4,'Gear Train'!$C$3),VLOOKUP(E239,$C$15:$M$514,9,FALSE)),VLOOKUP(E239,$C$15:$M$514,9,FALSE))))</f>
        <v/>
      </c>
      <c r="L239" s="26" t="str">
        <f>IF(C239="","",IF(G239="-","-",IF(K239='Gear Train'!$C$3,MOD(G239+J239*360,360),MOD(G239-J239*360,360))))</f>
        <v/>
      </c>
      <c r="M239" s="26" t="str">
        <f>IF(C239="","",IF(OR(D239='Gear Train'!$R$6,D239='Gear Train'!$R$7,D239='Gear Train'!$R$8,F239='Gear Train'!$R$7),VLOOKUP(E239,$C$15:$M$514,10,FALSE),IF(D239='Gear Train'!$R$3,"-",IF(F239='Gear Train'!$R$3,1,H239/VLOOKUP(E239,$Q$15:$T$514,4,FALSE)))))</f>
        <v/>
      </c>
      <c r="N239" s="26" t="str">
        <f t="shared" si="18"/>
        <v/>
      </c>
      <c r="O239" s="28" t="str">
        <f t="shared" si="19"/>
        <v/>
      </c>
      <c r="Q239" s="21"/>
      <c r="R239" s="21"/>
      <c r="S239" s="29"/>
      <c r="T239" s="29"/>
      <c r="U239" s="29"/>
      <c r="AD239" s="1"/>
      <c r="AE239" s="1"/>
      <c r="AF239" s="1"/>
      <c r="AG239" s="1"/>
      <c r="AH239" s="1"/>
    </row>
    <row r="240" spans="2:34">
      <c r="B240" s="20"/>
      <c r="C240" s="21"/>
      <c r="D240" s="22" t="str">
        <f t="shared" si="16"/>
        <v/>
      </c>
      <c r="E240" s="21"/>
      <c r="F240" s="24" t="str">
        <f t="shared" si="17"/>
        <v/>
      </c>
      <c r="G240" s="25" t="str">
        <f>IF(C240="","",IF(D240='Gear Train'!$R$3,"-",VLOOKUP(C240,$Q$15:$S$514,3,FALSE)))</f>
        <v/>
      </c>
      <c r="H240" s="25" t="str">
        <f>IF(C240="","",IF(OR(D240='Gear Train'!$R$7,D240='Gear Train'!$R$3,D240='Gear Train'!$R$8),"-",VLOOKUP(C240,$Q$15:$T$514,4,FALSE)))</f>
        <v/>
      </c>
      <c r="I240" s="26" t="str">
        <f>IF(C240="","",IF(OR(D240='Gear Train'!$R$6,D240='Gear Train'!$R$7,D240='Gear Train'!$R$8,F240='Gear Train'!$R$7),VLOOKUP(E240,$C$15:$M$514,7,FALSE),IF(D240='Gear Train'!$R$3,VLOOKUP(C240,$Q$15:$U$514,5,FALSE),VLOOKUP(E240,$C$15:$M$514,7,FALSE)*M240)))</f>
        <v/>
      </c>
      <c r="J240" s="26" t="str">
        <f>IF(C240="","",IF(OR(D240='Gear Train'!$R$6,D240='Gear Train'!$R$7,D240='Gear Train'!$R$8,F240='Gear Train'!$R$7),VLOOKUP(E240,$C$15:$M$514,8,FALSE),IF(D240='Gear Train'!$R$3,E240/I240,VLOOKUP(E240,$C$15:$M$514,8,FALSE)/M240)))</f>
        <v/>
      </c>
      <c r="K240" s="27" t="str">
        <f>IF(C240="","",IF(E240=$C$10,$C$11,IF(OR(D240='Gear Train'!$R$4,D240='Gear Train'!$R$5),IF(OR(F240='Gear Train'!$R$4,F240='Gear Train'!$R$5,F240='Gear Train'!$R$6),IF(VLOOKUP(E240,$C$15:$M$514,9,FALSE)='Gear Train'!$C$3,'Gear Train'!$C$4,'Gear Train'!$C$3),VLOOKUP(E240,$C$15:$M$514,9,FALSE)),VLOOKUP(E240,$C$15:$M$514,9,FALSE))))</f>
        <v/>
      </c>
      <c r="L240" s="26" t="str">
        <f>IF(C240="","",IF(G240="-","-",IF(K240='Gear Train'!$C$3,MOD(G240+J240*360,360),MOD(G240-J240*360,360))))</f>
        <v/>
      </c>
      <c r="M240" s="26" t="str">
        <f>IF(C240="","",IF(OR(D240='Gear Train'!$R$6,D240='Gear Train'!$R$7,D240='Gear Train'!$R$8,F240='Gear Train'!$R$7),VLOOKUP(E240,$C$15:$M$514,10,FALSE),IF(D240='Gear Train'!$R$3,"-",IF(F240='Gear Train'!$R$3,1,H240/VLOOKUP(E240,$Q$15:$T$514,4,FALSE)))))</f>
        <v/>
      </c>
      <c r="N240" s="26" t="str">
        <f t="shared" si="18"/>
        <v/>
      </c>
      <c r="O240" s="28" t="str">
        <f t="shared" si="19"/>
        <v/>
      </c>
      <c r="Q240" s="21"/>
      <c r="R240" s="21"/>
      <c r="S240" s="29"/>
      <c r="T240" s="29"/>
      <c r="U240" s="29"/>
      <c r="AD240" s="1"/>
      <c r="AE240" s="1"/>
      <c r="AF240" s="1"/>
      <c r="AG240" s="1"/>
      <c r="AH240" s="1"/>
    </row>
    <row r="241" spans="2:34">
      <c r="B241" s="20"/>
      <c r="C241" s="21"/>
      <c r="D241" s="22" t="str">
        <f t="shared" si="16"/>
        <v/>
      </c>
      <c r="E241" s="21"/>
      <c r="F241" s="24" t="str">
        <f t="shared" si="17"/>
        <v/>
      </c>
      <c r="G241" s="25" t="str">
        <f>IF(C241="","",IF(D241='Gear Train'!$R$3,"-",VLOOKUP(C241,$Q$15:$S$514,3,FALSE)))</f>
        <v/>
      </c>
      <c r="H241" s="25" t="str">
        <f>IF(C241="","",IF(OR(D241='Gear Train'!$R$7,D241='Gear Train'!$R$3,D241='Gear Train'!$R$8),"-",VLOOKUP(C241,$Q$15:$T$514,4,FALSE)))</f>
        <v/>
      </c>
      <c r="I241" s="26" t="str">
        <f>IF(C241="","",IF(OR(D241='Gear Train'!$R$6,D241='Gear Train'!$R$7,D241='Gear Train'!$R$8,F241='Gear Train'!$R$7),VLOOKUP(E241,$C$15:$M$514,7,FALSE),IF(D241='Gear Train'!$R$3,VLOOKUP(C241,$Q$15:$U$514,5,FALSE),VLOOKUP(E241,$C$15:$M$514,7,FALSE)*M241)))</f>
        <v/>
      </c>
      <c r="J241" s="26" t="str">
        <f>IF(C241="","",IF(OR(D241='Gear Train'!$R$6,D241='Gear Train'!$R$7,D241='Gear Train'!$R$8,F241='Gear Train'!$R$7),VLOOKUP(E241,$C$15:$M$514,8,FALSE),IF(D241='Gear Train'!$R$3,E241/I241,VLOOKUP(E241,$C$15:$M$514,8,FALSE)/M241)))</f>
        <v/>
      </c>
      <c r="K241" s="27" t="str">
        <f>IF(C241="","",IF(E241=$C$10,$C$11,IF(OR(D241='Gear Train'!$R$4,D241='Gear Train'!$R$5),IF(OR(F241='Gear Train'!$R$4,F241='Gear Train'!$R$5,F241='Gear Train'!$R$6),IF(VLOOKUP(E241,$C$15:$M$514,9,FALSE)='Gear Train'!$C$3,'Gear Train'!$C$4,'Gear Train'!$C$3),VLOOKUP(E241,$C$15:$M$514,9,FALSE)),VLOOKUP(E241,$C$15:$M$514,9,FALSE))))</f>
        <v/>
      </c>
      <c r="L241" s="26" t="str">
        <f>IF(C241="","",IF(G241="-","-",IF(K241='Gear Train'!$C$3,MOD(G241+J241*360,360),MOD(G241-J241*360,360))))</f>
        <v/>
      </c>
      <c r="M241" s="26" t="str">
        <f>IF(C241="","",IF(OR(D241='Gear Train'!$R$6,D241='Gear Train'!$R$7,D241='Gear Train'!$R$8,F241='Gear Train'!$R$7),VLOOKUP(E241,$C$15:$M$514,10,FALSE),IF(D241='Gear Train'!$R$3,"-",IF(F241='Gear Train'!$R$3,1,H241/VLOOKUP(E241,$Q$15:$T$514,4,FALSE)))))</f>
        <v/>
      </c>
      <c r="N241" s="26" t="str">
        <f t="shared" si="18"/>
        <v/>
      </c>
      <c r="O241" s="28" t="str">
        <f t="shared" si="19"/>
        <v/>
      </c>
      <c r="Q241" s="21"/>
      <c r="R241" s="21"/>
      <c r="S241" s="29"/>
      <c r="T241" s="29"/>
      <c r="U241" s="29"/>
      <c r="AD241" s="1"/>
      <c r="AE241" s="1"/>
      <c r="AF241" s="1"/>
      <c r="AG241" s="1"/>
      <c r="AH241" s="1"/>
    </row>
    <row r="242" spans="2:34">
      <c r="B242" s="20"/>
      <c r="C242" s="21"/>
      <c r="D242" s="22" t="str">
        <f t="shared" si="16"/>
        <v/>
      </c>
      <c r="E242" s="21"/>
      <c r="F242" s="24" t="str">
        <f t="shared" si="17"/>
        <v/>
      </c>
      <c r="G242" s="25" t="str">
        <f>IF(C242="","",IF(D242='Gear Train'!$R$3,"-",VLOOKUP(C242,$Q$15:$S$514,3,FALSE)))</f>
        <v/>
      </c>
      <c r="H242" s="25" t="str">
        <f>IF(C242="","",IF(OR(D242='Gear Train'!$R$7,D242='Gear Train'!$R$3,D242='Gear Train'!$R$8),"-",VLOOKUP(C242,$Q$15:$T$514,4,FALSE)))</f>
        <v/>
      </c>
      <c r="I242" s="26" t="str">
        <f>IF(C242="","",IF(OR(D242='Gear Train'!$R$6,D242='Gear Train'!$R$7,D242='Gear Train'!$R$8,F242='Gear Train'!$R$7),VLOOKUP(E242,$C$15:$M$514,7,FALSE),IF(D242='Gear Train'!$R$3,VLOOKUP(C242,$Q$15:$U$514,5,FALSE),VLOOKUP(E242,$C$15:$M$514,7,FALSE)*M242)))</f>
        <v/>
      </c>
      <c r="J242" s="26" t="str">
        <f>IF(C242="","",IF(OR(D242='Gear Train'!$R$6,D242='Gear Train'!$R$7,D242='Gear Train'!$R$8,F242='Gear Train'!$R$7),VLOOKUP(E242,$C$15:$M$514,8,FALSE),IF(D242='Gear Train'!$R$3,E242/I242,VLOOKUP(E242,$C$15:$M$514,8,FALSE)/M242)))</f>
        <v/>
      </c>
      <c r="K242" s="27" t="str">
        <f>IF(C242="","",IF(E242=$C$10,$C$11,IF(OR(D242='Gear Train'!$R$4,D242='Gear Train'!$R$5),IF(OR(F242='Gear Train'!$R$4,F242='Gear Train'!$R$5,F242='Gear Train'!$R$6),IF(VLOOKUP(E242,$C$15:$M$514,9,FALSE)='Gear Train'!$C$3,'Gear Train'!$C$4,'Gear Train'!$C$3),VLOOKUP(E242,$C$15:$M$514,9,FALSE)),VLOOKUP(E242,$C$15:$M$514,9,FALSE))))</f>
        <v/>
      </c>
      <c r="L242" s="26" t="str">
        <f>IF(C242="","",IF(G242="-","-",IF(K242='Gear Train'!$C$3,MOD(G242+J242*360,360),MOD(G242-J242*360,360))))</f>
        <v/>
      </c>
      <c r="M242" s="26" t="str">
        <f>IF(C242="","",IF(OR(D242='Gear Train'!$R$6,D242='Gear Train'!$R$7,D242='Gear Train'!$R$8,F242='Gear Train'!$R$7),VLOOKUP(E242,$C$15:$M$514,10,FALSE),IF(D242='Gear Train'!$R$3,"-",IF(F242='Gear Train'!$R$3,1,H242/VLOOKUP(E242,$Q$15:$T$514,4,FALSE)))))</f>
        <v/>
      </c>
      <c r="N242" s="26" t="str">
        <f t="shared" si="18"/>
        <v/>
      </c>
      <c r="O242" s="28" t="str">
        <f t="shared" si="19"/>
        <v/>
      </c>
      <c r="Q242" s="21"/>
      <c r="R242" s="21"/>
      <c r="S242" s="29"/>
      <c r="T242" s="29"/>
      <c r="U242" s="29"/>
      <c r="AD242" s="1"/>
      <c r="AE242" s="1"/>
      <c r="AF242" s="1"/>
      <c r="AG242" s="1"/>
      <c r="AH242" s="1"/>
    </row>
    <row r="243" spans="2:34">
      <c r="B243" s="20"/>
      <c r="C243" s="21"/>
      <c r="D243" s="22" t="str">
        <f t="shared" si="16"/>
        <v/>
      </c>
      <c r="E243" s="21"/>
      <c r="F243" s="24" t="str">
        <f t="shared" si="17"/>
        <v/>
      </c>
      <c r="G243" s="25" t="str">
        <f>IF(C243="","",IF(D243='Gear Train'!$R$3,"-",VLOOKUP(C243,$Q$15:$S$514,3,FALSE)))</f>
        <v/>
      </c>
      <c r="H243" s="25" t="str">
        <f>IF(C243="","",IF(OR(D243='Gear Train'!$R$7,D243='Gear Train'!$R$3,D243='Gear Train'!$R$8),"-",VLOOKUP(C243,$Q$15:$T$514,4,FALSE)))</f>
        <v/>
      </c>
      <c r="I243" s="26" t="str">
        <f>IF(C243="","",IF(OR(D243='Gear Train'!$R$6,D243='Gear Train'!$R$7,D243='Gear Train'!$R$8,F243='Gear Train'!$R$7),VLOOKUP(E243,$C$15:$M$514,7,FALSE),IF(D243='Gear Train'!$R$3,VLOOKUP(C243,$Q$15:$U$514,5,FALSE),VLOOKUP(E243,$C$15:$M$514,7,FALSE)*M243)))</f>
        <v/>
      </c>
      <c r="J243" s="26" t="str">
        <f>IF(C243="","",IF(OR(D243='Gear Train'!$R$6,D243='Gear Train'!$R$7,D243='Gear Train'!$R$8,F243='Gear Train'!$R$7),VLOOKUP(E243,$C$15:$M$514,8,FALSE),IF(D243='Gear Train'!$R$3,E243/I243,VLOOKUP(E243,$C$15:$M$514,8,FALSE)/M243)))</f>
        <v/>
      </c>
      <c r="K243" s="27" t="str">
        <f>IF(C243="","",IF(E243=$C$10,$C$11,IF(OR(D243='Gear Train'!$R$4,D243='Gear Train'!$R$5),IF(OR(F243='Gear Train'!$R$4,F243='Gear Train'!$R$5,F243='Gear Train'!$R$6),IF(VLOOKUP(E243,$C$15:$M$514,9,FALSE)='Gear Train'!$C$3,'Gear Train'!$C$4,'Gear Train'!$C$3),VLOOKUP(E243,$C$15:$M$514,9,FALSE)),VLOOKUP(E243,$C$15:$M$514,9,FALSE))))</f>
        <v/>
      </c>
      <c r="L243" s="26" t="str">
        <f>IF(C243="","",IF(G243="-","-",IF(K243='Gear Train'!$C$3,MOD(G243+J243*360,360),MOD(G243-J243*360,360))))</f>
        <v/>
      </c>
      <c r="M243" s="26" t="str">
        <f>IF(C243="","",IF(OR(D243='Gear Train'!$R$6,D243='Gear Train'!$R$7,D243='Gear Train'!$R$8,F243='Gear Train'!$R$7),VLOOKUP(E243,$C$15:$M$514,10,FALSE),IF(D243='Gear Train'!$R$3,"-",IF(F243='Gear Train'!$R$3,1,H243/VLOOKUP(E243,$Q$15:$T$514,4,FALSE)))))</f>
        <v/>
      </c>
      <c r="N243" s="26" t="str">
        <f t="shared" si="18"/>
        <v/>
      </c>
      <c r="O243" s="28" t="str">
        <f t="shared" si="19"/>
        <v/>
      </c>
      <c r="Q243" s="21"/>
      <c r="R243" s="21"/>
      <c r="S243" s="29"/>
      <c r="T243" s="29"/>
      <c r="U243" s="29"/>
      <c r="AD243" s="1"/>
      <c r="AE243" s="1"/>
      <c r="AF243" s="1"/>
      <c r="AG243" s="1"/>
      <c r="AH243" s="1"/>
    </row>
    <row r="244" spans="2:34">
      <c r="B244" s="20"/>
      <c r="C244" s="21"/>
      <c r="D244" s="22" t="str">
        <f t="shared" si="16"/>
        <v/>
      </c>
      <c r="E244" s="21"/>
      <c r="F244" s="24" t="str">
        <f t="shared" si="17"/>
        <v/>
      </c>
      <c r="G244" s="25" t="str">
        <f>IF(C244="","",IF(D244='Gear Train'!$R$3,"-",VLOOKUP(C244,$Q$15:$S$514,3,FALSE)))</f>
        <v/>
      </c>
      <c r="H244" s="25" t="str">
        <f>IF(C244="","",IF(OR(D244='Gear Train'!$R$7,D244='Gear Train'!$R$3,D244='Gear Train'!$R$8),"-",VLOOKUP(C244,$Q$15:$T$514,4,FALSE)))</f>
        <v/>
      </c>
      <c r="I244" s="26" t="str">
        <f>IF(C244="","",IF(OR(D244='Gear Train'!$R$6,D244='Gear Train'!$R$7,D244='Gear Train'!$R$8,F244='Gear Train'!$R$7),VLOOKUP(E244,$C$15:$M$514,7,FALSE),IF(D244='Gear Train'!$R$3,VLOOKUP(C244,$Q$15:$U$514,5,FALSE),VLOOKUP(E244,$C$15:$M$514,7,FALSE)*M244)))</f>
        <v/>
      </c>
      <c r="J244" s="26" t="str">
        <f>IF(C244="","",IF(OR(D244='Gear Train'!$R$6,D244='Gear Train'!$R$7,D244='Gear Train'!$R$8,F244='Gear Train'!$R$7),VLOOKUP(E244,$C$15:$M$514,8,FALSE),IF(D244='Gear Train'!$R$3,E244/I244,VLOOKUP(E244,$C$15:$M$514,8,FALSE)/M244)))</f>
        <v/>
      </c>
      <c r="K244" s="27" t="str">
        <f>IF(C244="","",IF(E244=$C$10,$C$11,IF(OR(D244='Gear Train'!$R$4,D244='Gear Train'!$R$5),IF(OR(F244='Gear Train'!$R$4,F244='Gear Train'!$R$5,F244='Gear Train'!$R$6),IF(VLOOKUP(E244,$C$15:$M$514,9,FALSE)='Gear Train'!$C$3,'Gear Train'!$C$4,'Gear Train'!$C$3),VLOOKUP(E244,$C$15:$M$514,9,FALSE)),VLOOKUP(E244,$C$15:$M$514,9,FALSE))))</f>
        <v/>
      </c>
      <c r="L244" s="26" t="str">
        <f>IF(C244="","",IF(G244="-","-",IF(K244='Gear Train'!$C$3,MOD(G244+J244*360,360),MOD(G244-J244*360,360))))</f>
        <v/>
      </c>
      <c r="M244" s="26" t="str">
        <f>IF(C244="","",IF(OR(D244='Gear Train'!$R$6,D244='Gear Train'!$R$7,D244='Gear Train'!$R$8,F244='Gear Train'!$R$7),VLOOKUP(E244,$C$15:$M$514,10,FALSE),IF(D244='Gear Train'!$R$3,"-",IF(F244='Gear Train'!$R$3,1,H244/VLOOKUP(E244,$Q$15:$T$514,4,FALSE)))))</f>
        <v/>
      </c>
      <c r="N244" s="26" t="str">
        <f t="shared" si="18"/>
        <v/>
      </c>
      <c r="O244" s="28" t="str">
        <f t="shared" si="19"/>
        <v/>
      </c>
      <c r="Q244" s="21"/>
      <c r="R244" s="21"/>
      <c r="S244" s="29"/>
      <c r="T244" s="29"/>
      <c r="U244" s="29"/>
      <c r="AD244" s="1"/>
      <c r="AE244" s="1"/>
      <c r="AF244" s="1"/>
      <c r="AG244" s="1"/>
      <c r="AH244" s="1"/>
    </row>
    <row r="245" spans="2:34">
      <c r="B245" s="20"/>
      <c r="C245" s="21"/>
      <c r="D245" s="22" t="str">
        <f t="shared" si="16"/>
        <v/>
      </c>
      <c r="E245" s="21"/>
      <c r="F245" s="24" t="str">
        <f t="shared" si="17"/>
        <v/>
      </c>
      <c r="G245" s="25" t="str">
        <f>IF(C245="","",IF(D245='Gear Train'!$R$3,"-",VLOOKUP(C245,$Q$15:$S$514,3,FALSE)))</f>
        <v/>
      </c>
      <c r="H245" s="25" t="str">
        <f>IF(C245="","",IF(OR(D245='Gear Train'!$R$7,D245='Gear Train'!$R$3,D245='Gear Train'!$R$8),"-",VLOOKUP(C245,$Q$15:$T$514,4,FALSE)))</f>
        <v/>
      </c>
      <c r="I245" s="26" t="str">
        <f>IF(C245="","",IF(OR(D245='Gear Train'!$R$6,D245='Gear Train'!$R$7,D245='Gear Train'!$R$8,F245='Gear Train'!$R$7),VLOOKUP(E245,$C$15:$M$514,7,FALSE),IF(D245='Gear Train'!$R$3,VLOOKUP(C245,$Q$15:$U$514,5,FALSE),VLOOKUP(E245,$C$15:$M$514,7,FALSE)*M245)))</f>
        <v/>
      </c>
      <c r="J245" s="26" t="str">
        <f>IF(C245="","",IF(OR(D245='Gear Train'!$R$6,D245='Gear Train'!$R$7,D245='Gear Train'!$R$8,F245='Gear Train'!$R$7),VLOOKUP(E245,$C$15:$M$514,8,FALSE),IF(D245='Gear Train'!$R$3,E245/I245,VLOOKUP(E245,$C$15:$M$514,8,FALSE)/M245)))</f>
        <v/>
      </c>
      <c r="K245" s="27" t="str">
        <f>IF(C245="","",IF(E245=$C$10,$C$11,IF(OR(D245='Gear Train'!$R$4,D245='Gear Train'!$R$5),IF(OR(F245='Gear Train'!$R$4,F245='Gear Train'!$R$5,F245='Gear Train'!$R$6),IF(VLOOKUP(E245,$C$15:$M$514,9,FALSE)='Gear Train'!$C$3,'Gear Train'!$C$4,'Gear Train'!$C$3),VLOOKUP(E245,$C$15:$M$514,9,FALSE)),VLOOKUP(E245,$C$15:$M$514,9,FALSE))))</f>
        <v/>
      </c>
      <c r="L245" s="26" t="str">
        <f>IF(C245="","",IF(G245="-","-",IF(K245='Gear Train'!$C$3,MOD(G245+J245*360,360),MOD(G245-J245*360,360))))</f>
        <v/>
      </c>
      <c r="M245" s="26" t="str">
        <f>IF(C245="","",IF(OR(D245='Gear Train'!$R$6,D245='Gear Train'!$R$7,D245='Gear Train'!$R$8,F245='Gear Train'!$R$7),VLOOKUP(E245,$C$15:$M$514,10,FALSE),IF(D245='Gear Train'!$R$3,"-",IF(F245='Gear Train'!$R$3,1,H245/VLOOKUP(E245,$Q$15:$T$514,4,FALSE)))))</f>
        <v/>
      </c>
      <c r="N245" s="26" t="str">
        <f t="shared" si="18"/>
        <v/>
      </c>
      <c r="O245" s="28" t="str">
        <f t="shared" si="19"/>
        <v/>
      </c>
      <c r="Q245" s="21"/>
      <c r="R245" s="21"/>
      <c r="S245" s="29"/>
      <c r="T245" s="29"/>
      <c r="U245" s="29"/>
      <c r="AD245" s="1"/>
      <c r="AE245" s="1"/>
      <c r="AF245" s="1"/>
      <c r="AG245" s="1"/>
      <c r="AH245" s="1"/>
    </row>
    <row r="246" spans="2:34">
      <c r="B246" s="20"/>
      <c r="C246" s="21"/>
      <c r="D246" s="22" t="str">
        <f t="shared" si="16"/>
        <v/>
      </c>
      <c r="E246" s="21"/>
      <c r="F246" s="24" t="str">
        <f t="shared" si="17"/>
        <v/>
      </c>
      <c r="G246" s="25" t="str">
        <f>IF(C246="","",IF(D246='Gear Train'!$R$3,"-",VLOOKUP(C246,$Q$15:$S$514,3,FALSE)))</f>
        <v/>
      </c>
      <c r="H246" s="25" t="str">
        <f>IF(C246="","",IF(OR(D246='Gear Train'!$R$7,D246='Gear Train'!$R$3,D246='Gear Train'!$R$8),"-",VLOOKUP(C246,$Q$15:$T$514,4,FALSE)))</f>
        <v/>
      </c>
      <c r="I246" s="26" t="str">
        <f>IF(C246="","",IF(OR(D246='Gear Train'!$R$6,D246='Gear Train'!$R$7,D246='Gear Train'!$R$8,F246='Gear Train'!$R$7),VLOOKUP(E246,$C$15:$M$514,7,FALSE),IF(D246='Gear Train'!$R$3,VLOOKUP(C246,$Q$15:$U$514,5,FALSE),VLOOKUP(E246,$C$15:$M$514,7,FALSE)*M246)))</f>
        <v/>
      </c>
      <c r="J246" s="26" t="str">
        <f>IF(C246="","",IF(OR(D246='Gear Train'!$R$6,D246='Gear Train'!$R$7,D246='Gear Train'!$R$8,F246='Gear Train'!$R$7),VLOOKUP(E246,$C$15:$M$514,8,FALSE),IF(D246='Gear Train'!$R$3,E246/I246,VLOOKUP(E246,$C$15:$M$514,8,FALSE)/M246)))</f>
        <v/>
      </c>
      <c r="K246" s="27" t="str">
        <f>IF(C246="","",IF(E246=$C$10,$C$11,IF(OR(D246='Gear Train'!$R$4,D246='Gear Train'!$R$5),IF(OR(F246='Gear Train'!$R$4,F246='Gear Train'!$R$5,F246='Gear Train'!$R$6),IF(VLOOKUP(E246,$C$15:$M$514,9,FALSE)='Gear Train'!$C$3,'Gear Train'!$C$4,'Gear Train'!$C$3),VLOOKUP(E246,$C$15:$M$514,9,FALSE)),VLOOKUP(E246,$C$15:$M$514,9,FALSE))))</f>
        <v/>
      </c>
      <c r="L246" s="26" t="str">
        <f>IF(C246="","",IF(G246="-","-",IF(K246='Gear Train'!$C$3,MOD(G246+J246*360,360),MOD(G246-J246*360,360))))</f>
        <v/>
      </c>
      <c r="M246" s="26" t="str">
        <f>IF(C246="","",IF(OR(D246='Gear Train'!$R$6,D246='Gear Train'!$R$7,D246='Gear Train'!$R$8,F246='Gear Train'!$R$7),VLOOKUP(E246,$C$15:$M$514,10,FALSE),IF(D246='Gear Train'!$R$3,"-",IF(F246='Gear Train'!$R$3,1,H246/VLOOKUP(E246,$Q$15:$T$514,4,FALSE)))))</f>
        <v/>
      </c>
      <c r="N246" s="26" t="str">
        <f t="shared" si="18"/>
        <v/>
      </c>
      <c r="O246" s="28" t="str">
        <f t="shared" si="19"/>
        <v/>
      </c>
      <c r="Q246" s="21"/>
      <c r="R246" s="21"/>
      <c r="S246" s="29"/>
      <c r="T246" s="29"/>
      <c r="U246" s="29"/>
      <c r="AD246" s="1"/>
      <c r="AE246" s="1"/>
      <c r="AF246" s="1"/>
      <c r="AG246" s="1"/>
      <c r="AH246" s="1"/>
    </row>
    <row r="247" spans="2:34">
      <c r="B247" s="20"/>
      <c r="C247" s="21"/>
      <c r="D247" s="22" t="str">
        <f t="shared" si="16"/>
        <v/>
      </c>
      <c r="E247" s="21"/>
      <c r="F247" s="24" t="str">
        <f t="shared" si="17"/>
        <v/>
      </c>
      <c r="G247" s="25" t="str">
        <f>IF(C247="","",IF(D247='Gear Train'!$R$3,"-",VLOOKUP(C247,$Q$15:$S$514,3,FALSE)))</f>
        <v/>
      </c>
      <c r="H247" s="25" t="str">
        <f>IF(C247="","",IF(OR(D247='Gear Train'!$R$7,D247='Gear Train'!$R$3,D247='Gear Train'!$R$8),"-",VLOOKUP(C247,$Q$15:$T$514,4,FALSE)))</f>
        <v/>
      </c>
      <c r="I247" s="26" t="str">
        <f>IF(C247="","",IF(OR(D247='Gear Train'!$R$6,D247='Gear Train'!$R$7,D247='Gear Train'!$R$8,F247='Gear Train'!$R$7),VLOOKUP(E247,$C$15:$M$514,7,FALSE),IF(D247='Gear Train'!$R$3,VLOOKUP(C247,$Q$15:$U$514,5,FALSE),VLOOKUP(E247,$C$15:$M$514,7,FALSE)*M247)))</f>
        <v/>
      </c>
      <c r="J247" s="26" t="str">
        <f>IF(C247="","",IF(OR(D247='Gear Train'!$R$6,D247='Gear Train'!$R$7,D247='Gear Train'!$R$8,F247='Gear Train'!$R$7),VLOOKUP(E247,$C$15:$M$514,8,FALSE),IF(D247='Gear Train'!$R$3,E247/I247,VLOOKUP(E247,$C$15:$M$514,8,FALSE)/M247)))</f>
        <v/>
      </c>
      <c r="K247" s="27" t="str">
        <f>IF(C247="","",IF(E247=$C$10,$C$11,IF(OR(D247='Gear Train'!$R$4,D247='Gear Train'!$R$5),IF(OR(F247='Gear Train'!$R$4,F247='Gear Train'!$R$5,F247='Gear Train'!$R$6),IF(VLOOKUP(E247,$C$15:$M$514,9,FALSE)='Gear Train'!$C$3,'Gear Train'!$C$4,'Gear Train'!$C$3),VLOOKUP(E247,$C$15:$M$514,9,FALSE)),VLOOKUP(E247,$C$15:$M$514,9,FALSE))))</f>
        <v/>
      </c>
      <c r="L247" s="26" t="str">
        <f>IF(C247="","",IF(G247="-","-",IF(K247='Gear Train'!$C$3,MOD(G247+J247*360,360),MOD(G247-J247*360,360))))</f>
        <v/>
      </c>
      <c r="M247" s="26" t="str">
        <f>IF(C247="","",IF(OR(D247='Gear Train'!$R$6,D247='Gear Train'!$R$7,D247='Gear Train'!$R$8,F247='Gear Train'!$R$7),VLOOKUP(E247,$C$15:$M$514,10,FALSE),IF(D247='Gear Train'!$R$3,"-",IF(F247='Gear Train'!$R$3,1,H247/VLOOKUP(E247,$Q$15:$T$514,4,FALSE)))))</f>
        <v/>
      </c>
      <c r="N247" s="26" t="str">
        <f t="shared" si="18"/>
        <v/>
      </c>
      <c r="O247" s="28" t="str">
        <f t="shared" si="19"/>
        <v/>
      </c>
      <c r="Q247" s="21"/>
      <c r="R247" s="21"/>
      <c r="S247" s="29"/>
      <c r="T247" s="29"/>
      <c r="U247" s="29"/>
      <c r="AD247" s="1"/>
      <c r="AE247" s="1"/>
      <c r="AF247" s="1"/>
      <c r="AG247" s="1"/>
      <c r="AH247" s="1"/>
    </row>
    <row r="248" spans="2:34">
      <c r="B248" s="20"/>
      <c r="C248" s="21"/>
      <c r="D248" s="22" t="str">
        <f t="shared" si="16"/>
        <v/>
      </c>
      <c r="E248" s="21"/>
      <c r="F248" s="24" t="str">
        <f t="shared" si="17"/>
        <v/>
      </c>
      <c r="G248" s="25" t="str">
        <f>IF(C248="","",IF(D248='Gear Train'!$R$3,"-",VLOOKUP(C248,$Q$15:$S$514,3,FALSE)))</f>
        <v/>
      </c>
      <c r="H248" s="25" t="str">
        <f>IF(C248="","",IF(OR(D248='Gear Train'!$R$7,D248='Gear Train'!$R$3,D248='Gear Train'!$R$8),"-",VLOOKUP(C248,$Q$15:$T$514,4,FALSE)))</f>
        <v/>
      </c>
      <c r="I248" s="26" t="str">
        <f>IF(C248="","",IF(OR(D248='Gear Train'!$R$6,D248='Gear Train'!$R$7,D248='Gear Train'!$R$8,F248='Gear Train'!$R$7),VLOOKUP(E248,$C$15:$M$514,7,FALSE),IF(D248='Gear Train'!$R$3,VLOOKUP(C248,$Q$15:$U$514,5,FALSE),VLOOKUP(E248,$C$15:$M$514,7,FALSE)*M248)))</f>
        <v/>
      </c>
      <c r="J248" s="26" t="str">
        <f>IF(C248="","",IF(OR(D248='Gear Train'!$R$6,D248='Gear Train'!$R$7,D248='Gear Train'!$R$8,F248='Gear Train'!$R$7),VLOOKUP(E248,$C$15:$M$514,8,FALSE),IF(D248='Gear Train'!$R$3,E248/I248,VLOOKUP(E248,$C$15:$M$514,8,FALSE)/M248)))</f>
        <v/>
      </c>
      <c r="K248" s="27" t="str">
        <f>IF(C248="","",IF(E248=$C$10,$C$11,IF(OR(D248='Gear Train'!$R$4,D248='Gear Train'!$R$5),IF(OR(F248='Gear Train'!$R$4,F248='Gear Train'!$R$5,F248='Gear Train'!$R$6),IF(VLOOKUP(E248,$C$15:$M$514,9,FALSE)='Gear Train'!$C$3,'Gear Train'!$C$4,'Gear Train'!$C$3),VLOOKUP(E248,$C$15:$M$514,9,FALSE)),VLOOKUP(E248,$C$15:$M$514,9,FALSE))))</f>
        <v/>
      </c>
      <c r="L248" s="26" t="str">
        <f>IF(C248="","",IF(G248="-","-",IF(K248='Gear Train'!$C$3,MOD(G248+J248*360,360),MOD(G248-J248*360,360))))</f>
        <v/>
      </c>
      <c r="M248" s="26" t="str">
        <f>IF(C248="","",IF(OR(D248='Gear Train'!$R$6,D248='Gear Train'!$R$7,D248='Gear Train'!$R$8,F248='Gear Train'!$R$7),VLOOKUP(E248,$C$15:$M$514,10,FALSE),IF(D248='Gear Train'!$R$3,"-",IF(F248='Gear Train'!$R$3,1,H248/VLOOKUP(E248,$Q$15:$T$514,4,FALSE)))))</f>
        <v/>
      </c>
      <c r="N248" s="26" t="str">
        <f t="shared" si="18"/>
        <v/>
      </c>
      <c r="O248" s="28" t="str">
        <f t="shared" si="19"/>
        <v/>
      </c>
      <c r="Q248" s="21"/>
      <c r="R248" s="21"/>
      <c r="S248" s="29"/>
      <c r="T248" s="29"/>
      <c r="U248" s="29"/>
      <c r="AD248" s="1"/>
      <c r="AE248" s="1"/>
      <c r="AF248" s="1"/>
      <c r="AG248" s="1"/>
      <c r="AH248" s="1"/>
    </row>
    <row r="249" spans="2:34">
      <c r="B249" s="20"/>
      <c r="C249" s="21"/>
      <c r="D249" s="22" t="str">
        <f t="shared" si="16"/>
        <v/>
      </c>
      <c r="E249" s="21"/>
      <c r="F249" s="24" t="str">
        <f t="shared" si="17"/>
        <v/>
      </c>
      <c r="G249" s="25" t="str">
        <f>IF(C249="","",IF(D249='Gear Train'!$R$3,"-",VLOOKUP(C249,$Q$15:$S$514,3,FALSE)))</f>
        <v/>
      </c>
      <c r="H249" s="25" t="str">
        <f>IF(C249="","",IF(OR(D249='Gear Train'!$R$7,D249='Gear Train'!$R$3,D249='Gear Train'!$R$8),"-",VLOOKUP(C249,$Q$15:$T$514,4,FALSE)))</f>
        <v/>
      </c>
      <c r="I249" s="26" t="str">
        <f>IF(C249="","",IF(OR(D249='Gear Train'!$R$6,D249='Gear Train'!$R$7,D249='Gear Train'!$R$8,F249='Gear Train'!$R$7),VLOOKUP(E249,$C$15:$M$514,7,FALSE),IF(D249='Gear Train'!$R$3,VLOOKUP(C249,$Q$15:$U$514,5,FALSE),VLOOKUP(E249,$C$15:$M$514,7,FALSE)*M249)))</f>
        <v/>
      </c>
      <c r="J249" s="26" t="str">
        <f>IF(C249="","",IF(OR(D249='Gear Train'!$R$6,D249='Gear Train'!$R$7,D249='Gear Train'!$R$8,F249='Gear Train'!$R$7),VLOOKUP(E249,$C$15:$M$514,8,FALSE),IF(D249='Gear Train'!$R$3,E249/I249,VLOOKUP(E249,$C$15:$M$514,8,FALSE)/M249)))</f>
        <v/>
      </c>
      <c r="K249" s="27" t="str">
        <f>IF(C249="","",IF(E249=$C$10,$C$11,IF(OR(D249='Gear Train'!$R$4,D249='Gear Train'!$R$5),IF(OR(F249='Gear Train'!$R$4,F249='Gear Train'!$R$5,F249='Gear Train'!$R$6),IF(VLOOKUP(E249,$C$15:$M$514,9,FALSE)='Gear Train'!$C$3,'Gear Train'!$C$4,'Gear Train'!$C$3),VLOOKUP(E249,$C$15:$M$514,9,FALSE)),VLOOKUP(E249,$C$15:$M$514,9,FALSE))))</f>
        <v/>
      </c>
      <c r="L249" s="26" t="str">
        <f>IF(C249="","",IF(G249="-","-",IF(K249='Gear Train'!$C$3,MOD(G249+J249*360,360),MOD(G249-J249*360,360))))</f>
        <v/>
      </c>
      <c r="M249" s="26" t="str">
        <f>IF(C249="","",IF(OR(D249='Gear Train'!$R$6,D249='Gear Train'!$R$7,D249='Gear Train'!$R$8,F249='Gear Train'!$R$7),VLOOKUP(E249,$C$15:$M$514,10,FALSE),IF(D249='Gear Train'!$R$3,"-",IF(F249='Gear Train'!$R$3,1,H249/VLOOKUP(E249,$Q$15:$T$514,4,FALSE)))))</f>
        <v/>
      </c>
      <c r="N249" s="26" t="str">
        <f t="shared" si="18"/>
        <v/>
      </c>
      <c r="O249" s="28" t="str">
        <f t="shared" si="19"/>
        <v/>
      </c>
      <c r="Q249" s="21"/>
      <c r="R249" s="21"/>
      <c r="S249" s="29"/>
      <c r="T249" s="29"/>
      <c r="U249" s="29"/>
      <c r="AD249" s="1"/>
      <c r="AE249" s="1"/>
      <c r="AF249" s="1"/>
      <c r="AG249" s="1"/>
      <c r="AH249" s="1"/>
    </row>
    <row r="250" spans="2:34">
      <c r="B250" s="20"/>
      <c r="C250" s="21"/>
      <c r="D250" s="22" t="str">
        <f t="shared" si="16"/>
        <v/>
      </c>
      <c r="E250" s="21"/>
      <c r="F250" s="24" t="str">
        <f t="shared" si="17"/>
        <v/>
      </c>
      <c r="G250" s="25" t="str">
        <f>IF(C250="","",IF(D250='Gear Train'!$R$3,"-",VLOOKUP(C250,$Q$15:$S$514,3,FALSE)))</f>
        <v/>
      </c>
      <c r="H250" s="25" t="str">
        <f>IF(C250="","",IF(OR(D250='Gear Train'!$R$7,D250='Gear Train'!$R$3,D250='Gear Train'!$R$8),"-",VLOOKUP(C250,$Q$15:$T$514,4,FALSE)))</f>
        <v/>
      </c>
      <c r="I250" s="26" t="str">
        <f>IF(C250="","",IF(OR(D250='Gear Train'!$R$6,D250='Gear Train'!$R$7,D250='Gear Train'!$R$8,F250='Gear Train'!$R$7),VLOOKUP(E250,$C$15:$M$514,7,FALSE),IF(D250='Gear Train'!$R$3,VLOOKUP(C250,$Q$15:$U$514,5,FALSE),VLOOKUP(E250,$C$15:$M$514,7,FALSE)*M250)))</f>
        <v/>
      </c>
      <c r="J250" s="26" t="str">
        <f>IF(C250="","",IF(OR(D250='Gear Train'!$R$6,D250='Gear Train'!$R$7,D250='Gear Train'!$R$8,F250='Gear Train'!$R$7),VLOOKUP(E250,$C$15:$M$514,8,FALSE),IF(D250='Gear Train'!$R$3,E250/I250,VLOOKUP(E250,$C$15:$M$514,8,FALSE)/M250)))</f>
        <v/>
      </c>
      <c r="K250" s="27" t="str">
        <f>IF(C250="","",IF(E250=$C$10,$C$11,IF(OR(D250='Gear Train'!$R$4,D250='Gear Train'!$R$5),IF(OR(F250='Gear Train'!$R$4,F250='Gear Train'!$R$5,F250='Gear Train'!$R$6),IF(VLOOKUP(E250,$C$15:$M$514,9,FALSE)='Gear Train'!$C$3,'Gear Train'!$C$4,'Gear Train'!$C$3),VLOOKUP(E250,$C$15:$M$514,9,FALSE)),VLOOKUP(E250,$C$15:$M$514,9,FALSE))))</f>
        <v/>
      </c>
      <c r="L250" s="26" t="str">
        <f>IF(C250="","",IF(G250="-","-",IF(K250='Gear Train'!$C$3,MOD(G250+J250*360,360),MOD(G250-J250*360,360))))</f>
        <v/>
      </c>
      <c r="M250" s="26" t="str">
        <f>IF(C250="","",IF(OR(D250='Gear Train'!$R$6,D250='Gear Train'!$R$7,D250='Gear Train'!$R$8,F250='Gear Train'!$R$7),VLOOKUP(E250,$C$15:$M$514,10,FALSE),IF(D250='Gear Train'!$R$3,"-",IF(F250='Gear Train'!$R$3,1,H250/VLOOKUP(E250,$Q$15:$T$514,4,FALSE)))))</f>
        <v/>
      </c>
      <c r="N250" s="26" t="str">
        <f t="shared" si="18"/>
        <v/>
      </c>
      <c r="O250" s="28" t="str">
        <f t="shared" si="19"/>
        <v/>
      </c>
      <c r="Q250" s="21"/>
      <c r="R250" s="21"/>
      <c r="S250" s="29"/>
      <c r="T250" s="29"/>
      <c r="U250" s="29"/>
      <c r="AD250" s="1"/>
      <c r="AE250" s="1"/>
      <c r="AF250" s="1"/>
      <c r="AG250" s="1"/>
      <c r="AH250" s="1"/>
    </row>
    <row r="251" spans="2:34">
      <c r="B251" s="20"/>
      <c r="C251" s="21"/>
      <c r="D251" s="22" t="str">
        <f t="shared" si="16"/>
        <v/>
      </c>
      <c r="E251" s="21"/>
      <c r="F251" s="24" t="str">
        <f t="shared" si="17"/>
        <v/>
      </c>
      <c r="G251" s="25" t="str">
        <f>IF(C251="","",IF(D251='Gear Train'!$R$3,"-",VLOOKUP(C251,$Q$15:$S$514,3,FALSE)))</f>
        <v/>
      </c>
      <c r="H251" s="25" t="str">
        <f>IF(C251="","",IF(OR(D251='Gear Train'!$R$7,D251='Gear Train'!$R$3,D251='Gear Train'!$R$8),"-",VLOOKUP(C251,$Q$15:$T$514,4,FALSE)))</f>
        <v/>
      </c>
      <c r="I251" s="26" t="str">
        <f>IF(C251="","",IF(OR(D251='Gear Train'!$R$6,D251='Gear Train'!$R$7,D251='Gear Train'!$R$8,F251='Gear Train'!$R$7),VLOOKUP(E251,$C$15:$M$514,7,FALSE),IF(D251='Gear Train'!$R$3,VLOOKUP(C251,$Q$15:$U$514,5,FALSE),VLOOKUP(E251,$C$15:$M$514,7,FALSE)*M251)))</f>
        <v/>
      </c>
      <c r="J251" s="26" t="str">
        <f>IF(C251="","",IF(OR(D251='Gear Train'!$R$6,D251='Gear Train'!$R$7,D251='Gear Train'!$R$8,F251='Gear Train'!$R$7),VLOOKUP(E251,$C$15:$M$514,8,FALSE),IF(D251='Gear Train'!$R$3,E251/I251,VLOOKUP(E251,$C$15:$M$514,8,FALSE)/M251)))</f>
        <v/>
      </c>
      <c r="K251" s="27" t="str">
        <f>IF(C251="","",IF(E251=$C$10,$C$11,IF(OR(D251='Gear Train'!$R$4,D251='Gear Train'!$R$5),IF(OR(F251='Gear Train'!$R$4,F251='Gear Train'!$R$5,F251='Gear Train'!$R$6),IF(VLOOKUP(E251,$C$15:$M$514,9,FALSE)='Gear Train'!$C$3,'Gear Train'!$C$4,'Gear Train'!$C$3),VLOOKUP(E251,$C$15:$M$514,9,FALSE)),VLOOKUP(E251,$C$15:$M$514,9,FALSE))))</f>
        <v/>
      </c>
      <c r="L251" s="26" t="str">
        <f>IF(C251="","",IF(G251="-","-",IF(K251='Gear Train'!$C$3,MOD(G251+J251*360,360),MOD(G251-J251*360,360))))</f>
        <v/>
      </c>
      <c r="M251" s="26" t="str">
        <f>IF(C251="","",IF(OR(D251='Gear Train'!$R$6,D251='Gear Train'!$R$7,D251='Gear Train'!$R$8,F251='Gear Train'!$R$7),VLOOKUP(E251,$C$15:$M$514,10,FALSE),IF(D251='Gear Train'!$R$3,"-",IF(F251='Gear Train'!$R$3,1,H251/VLOOKUP(E251,$Q$15:$T$514,4,FALSE)))))</f>
        <v/>
      </c>
      <c r="N251" s="26" t="str">
        <f t="shared" si="18"/>
        <v/>
      </c>
      <c r="O251" s="28" t="str">
        <f t="shared" si="19"/>
        <v/>
      </c>
      <c r="Q251" s="21"/>
      <c r="R251" s="21"/>
      <c r="S251" s="29"/>
      <c r="T251" s="29"/>
      <c r="U251" s="29"/>
      <c r="AD251" s="1"/>
      <c r="AE251" s="1"/>
      <c r="AF251" s="1"/>
      <c r="AG251" s="1"/>
      <c r="AH251" s="1"/>
    </row>
    <row r="252" spans="2:34">
      <c r="B252" s="20"/>
      <c r="C252" s="21"/>
      <c r="D252" s="22" t="str">
        <f t="shared" si="16"/>
        <v/>
      </c>
      <c r="E252" s="21"/>
      <c r="F252" s="24" t="str">
        <f t="shared" si="17"/>
        <v/>
      </c>
      <c r="G252" s="25" t="str">
        <f>IF(C252="","",IF(D252='Gear Train'!$R$3,"-",VLOOKUP(C252,$Q$15:$S$514,3,FALSE)))</f>
        <v/>
      </c>
      <c r="H252" s="25" t="str">
        <f>IF(C252="","",IF(OR(D252='Gear Train'!$R$7,D252='Gear Train'!$R$3,D252='Gear Train'!$R$8),"-",VLOOKUP(C252,$Q$15:$T$514,4,FALSE)))</f>
        <v/>
      </c>
      <c r="I252" s="26" t="str">
        <f>IF(C252="","",IF(OR(D252='Gear Train'!$R$6,D252='Gear Train'!$R$7,D252='Gear Train'!$R$8,F252='Gear Train'!$R$7),VLOOKUP(E252,$C$15:$M$514,7,FALSE),IF(D252='Gear Train'!$R$3,VLOOKUP(C252,$Q$15:$U$514,5,FALSE),VLOOKUP(E252,$C$15:$M$514,7,FALSE)*M252)))</f>
        <v/>
      </c>
      <c r="J252" s="26" t="str">
        <f>IF(C252="","",IF(OR(D252='Gear Train'!$R$6,D252='Gear Train'!$R$7,D252='Gear Train'!$R$8,F252='Gear Train'!$R$7),VLOOKUP(E252,$C$15:$M$514,8,FALSE),IF(D252='Gear Train'!$R$3,E252/I252,VLOOKUP(E252,$C$15:$M$514,8,FALSE)/M252)))</f>
        <v/>
      </c>
      <c r="K252" s="27" t="str">
        <f>IF(C252="","",IF(E252=$C$10,$C$11,IF(OR(D252='Gear Train'!$R$4,D252='Gear Train'!$R$5),IF(OR(F252='Gear Train'!$R$4,F252='Gear Train'!$R$5,F252='Gear Train'!$R$6),IF(VLOOKUP(E252,$C$15:$M$514,9,FALSE)='Gear Train'!$C$3,'Gear Train'!$C$4,'Gear Train'!$C$3),VLOOKUP(E252,$C$15:$M$514,9,FALSE)),VLOOKUP(E252,$C$15:$M$514,9,FALSE))))</f>
        <v/>
      </c>
      <c r="L252" s="26" t="str">
        <f>IF(C252="","",IF(G252="-","-",IF(K252='Gear Train'!$C$3,MOD(G252+J252*360,360),MOD(G252-J252*360,360))))</f>
        <v/>
      </c>
      <c r="M252" s="26" t="str">
        <f>IF(C252="","",IF(OR(D252='Gear Train'!$R$6,D252='Gear Train'!$R$7,D252='Gear Train'!$R$8,F252='Gear Train'!$R$7),VLOOKUP(E252,$C$15:$M$514,10,FALSE),IF(D252='Gear Train'!$R$3,"-",IF(F252='Gear Train'!$R$3,1,H252/VLOOKUP(E252,$Q$15:$T$514,4,FALSE)))))</f>
        <v/>
      </c>
      <c r="N252" s="26" t="str">
        <f t="shared" si="18"/>
        <v/>
      </c>
      <c r="O252" s="28" t="str">
        <f t="shared" si="19"/>
        <v/>
      </c>
      <c r="Q252" s="21"/>
      <c r="R252" s="21"/>
      <c r="S252" s="29"/>
      <c r="T252" s="29"/>
      <c r="U252" s="29"/>
      <c r="AD252" s="1"/>
      <c r="AE252" s="1"/>
      <c r="AF252" s="1"/>
      <c r="AG252" s="1"/>
      <c r="AH252" s="1"/>
    </row>
    <row r="253" spans="2:34">
      <c r="B253" s="20"/>
      <c r="C253" s="21"/>
      <c r="D253" s="22" t="str">
        <f t="shared" si="16"/>
        <v/>
      </c>
      <c r="E253" s="21"/>
      <c r="F253" s="24" t="str">
        <f t="shared" si="17"/>
        <v/>
      </c>
      <c r="G253" s="25" t="str">
        <f>IF(C253="","",IF(D253='Gear Train'!$R$3,"-",VLOOKUP(C253,$Q$15:$S$514,3,FALSE)))</f>
        <v/>
      </c>
      <c r="H253" s="25" t="str">
        <f>IF(C253="","",IF(OR(D253='Gear Train'!$R$7,D253='Gear Train'!$R$3,D253='Gear Train'!$R$8),"-",VLOOKUP(C253,$Q$15:$T$514,4,FALSE)))</f>
        <v/>
      </c>
      <c r="I253" s="26" t="str">
        <f>IF(C253="","",IF(OR(D253='Gear Train'!$R$6,D253='Gear Train'!$R$7,D253='Gear Train'!$R$8,F253='Gear Train'!$R$7),VLOOKUP(E253,$C$15:$M$514,7,FALSE),IF(D253='Gear Train'!$R$3,VLOOKUP(C253,$Q$15:$U$514,5,FALSE),VLOOKUP(E253,$C$15:$M$514,7,FALSE)*M253)))</f>
        <v/>
      </c>
      <c r="J253" s="26" t="str">
        <f>IF(C253="","",IF(OR(D253='Gear Train'!$R$6,D253='Gear Train'!$R$7,D253='Gear Train'!$R$8,F253='Gear Train'!$R$7),VLOOKUP(E253,$C$15:$M$514,8,FALSE),IF(D253='Gear Train'!$R$3,E253/I253,VLOOKUP(E253,$C$15:$M$514,8,FALSE)/M253)))</f>
        <v/>
      </c>
      <c r="K253" s="27" t="str">
        <f>IF(C253="","",IF(E253=$C$10,$C$11,IF(OR(D253='Gear Train'!$R$4,D253='Gear Train'!$R$5),IF(OR(F253='Gear Train'!$R$4,F253='Gear Train'!$R$5,F253='Gear Train'!$R$6),IF(VLOOKUP(E253,$C$15:$M$514,9,FALSE)='Gear Train'!$C$3,'Gear Train'!$C$4,'Gear Train'!$C$3),VLOOKUP(E253,$C$15:$M$514,9,FALSE)),VLOOKUP(E253,$C$15:$M$514,9,FALSE))))</f>
        <v/>
      </c>
      <c r="L253" s="26" t="str">
        <f>IF(C253="","",IF(G253="-","-",IF(K253='Gear Train'!$C$3,MOD(G253+J253*360,360),MOD(G253-J253*360,360))))</f>
        <v/>
      </c>
      <c r="M253" s="26" t="str">
        <f>IF(C253="","",IF(OR(D253='Gear Train'!$R$6,D253='Gear Train'!$R$7,D253='Gear Train'!$R$8,F253='Gear Train'!$R$7),VLOOKUP(E253,$C$15:$M$514,10,FALSE),IF(D253='Gear Train'!$R$3,"-",IF(F253='Gear Train'!$R$3,1,H253/VLOOKUP(E253,$Q$15:$T$514,4,FALSE)))))</f>
        <v/>
      </c>
      <c r="N253" s="26" t="str">
        <f t="shared" si="18"/>
        <v/>
      </c>
      <c r="O253" s="28" t="str">
        <f t="shared" si="19"/>
        <v/>
      </c>
      <c r="Q253" s="21"/>
      <c r="R253" s="21"/>
      <c r="S253" s="29"/>
      <c r="T253" s="29"/>
      <c r="U253" s="29"/>
      <c r="AD253" s="1"/>
      <c r="AE253" s="1"/>
      <c r="AF253" s="1"/>
      <c r="AG253" s="1"/>
      <c r="AH253" s="1"/>
    </row>
    <row r="254" spans="2:34">
      <c r="B254" s="20"/>
      <c r="C254" s="21"/>
      <c r="D254" s="22" t="str">
        <f t="shared" si="16"/>
        <v/>
      </c>
      <c r="E254" s="21"/>
      <c r="F254" s="24" t="str">
        <f t="shared" si="17"/>
        <v/>
      </c>
      <c r="G254" s="25" t="str">
        <f>IF(C254="","",IF(D254='Gear Train'!$R$3,"-",VLOOKUP(C254,$Q$15:$S$514,3,FALSE)))</f>
        <v/>
      </c>
      <c r="H254" s="25" t="str">
        <f>IF(C254="","",IF(OR(D254='Gear Train'!$R$7,D254='Gear Train'!$R$3,D254='Gear Train'!$R$8),"-",VLOOKUP(C254,$Q$15:$T$514,4,FALSE)))</f>
        <v/>
      </c>
      <c r="I254" s="26" t="str">
        <f>IF(C254="","",IF(OR(D254='Gear Train'!$R$6,D254='Gear Train'!$R$7,D254='Gear Train'!$R$8,F254='Gear Train'!$R$7),VLOOKUP(E254,$C$15:$M$514,7,FALSE),IF(D254='Gear Train'!$R$3,VLOOKUP(C254,$Q$15:$U$514,5,FALSE),VLOOKUP(E254,$C$15:$M$514,7,FALSE)*M254)))</f>
        <v/>
      </c>
      <c r="J254" s="26" t="str">
        <f>IF(C254="","",IF(OR(D254='Gear Train'!$R$6,D254='Gear Train'!$R$7,D254='Gear Train'!$R$8,F254='Gear Train'!$R$7),VLOOKUP(E254,$C$15:$M$514,8,FALSE),IF(D254='Gear Train'!$R$3,E254/I254,VLOOKUP(E254,$C$15:$M$514,8,FALSE)/M254)))</f>
        <v/>
      </c>
      <c r="K254" s="27" t="str">
        <f>IF(C254="","",IF(E254=$C$10,$C$11,IF(OR(D254='Gear Train'!$R$4,D254='Gear Train'!$R$5),IF(OR(F254='Gear Train'!$R$4,F254='Gear Train'!$R$5,F254='Gear Train'!$R$6),IF(VLOOKUP(E254,$C$15:$M$514,9,FALSE)='Gear Train'!$C$3,'Gear Train'!$C$4,'Gear Train'!$C$3),VLOOKUP(E254,$C$15:$M$514,9,FALSE)),VLOOKUP(E254,$C$15:$M$514,9,FALSE))))</f>
        <v/>
      </c>
      <c r="L254" s="26" t="str">
        <f>IF(C254="","",IF(G254="-","-",IF(K254='Gear Train'!$C$3,MOD(G254+J254*360,360),MOD(G254-J254*360,360))))</f>
        <v/>
      </c>
      <c r="M254" s="26" t="str">
        <f>IF(C254="","",IF(OR(D254='Gear Train'!$R$6,D254='Gear Train'!$R$7,D254='Gear Train'!$R$8,F254='Gear Train'!$R$7),VLOOKUP(E254,$C$15:$M$514,10,FALSE),IF(D254='Gear Train'!$R$3,"-",IF(F254='Gear Train'!$R$3,1,H254/VLOOKUP(E254,$Q$15:$T$514,4,FALSE)))))</f>
        <v/>
      </c>
      <c r="N254" s="26" t="str">
        <f t="shared" si="18"/>
        <v/>
      </c>
      <c r="O254" s="28" t="str">
        <f t="shared" si="19"/>
        <v/>
      </c>
      <c r="Q254" s="21"/>
      <c r="R254" s="21"/>
      <c r="S254" s="29"/>
      <c r="T254" s="29"/>
      <c r="U254" s="29"/>
      <c r="AD254" s="1"/>
      <c r="AE254" s="1"/>
      <c r="AF254" s="1"/>
      <c r="AG254" s="1"/>
      <c r="AH254" s="1"/>
    </row>
    <row r="255" spans="2:34">
      <c r="B255" s="20"/>
      <c r="C255" s="21"/>
      <c r="D255" s="22" t="str">
        <f t="shared" si="16"/>
        <v/>
      </c>
      <c r="E255" s="21"/>
      <c r="F255" s="24" t="str">
        <f t="shared" si="17"/>
        <v/>
      </c>
      <c r="G255" s="25" t="str">
        <f>IF(C255="","",IF(D255='Gear Train'!$R$3,"-",VLOOKUP(C255,$Q$15:$S$514,3,FALSE)))</f>
        <v/>
      </c>
      <c r="H255" s="25" t="str">
        <f>IF(C255="","",IF(OR(D255='Gear Train'!$R$7,D255='Gear Train'!$R$3,D255='Gear Train'!$R$8),"-",VLOOKUP(C255,$Q$15:$T$514,4,FALSE)))</f>
        <v/>
      </c>
      <c r="I255" s="26" t="str">
        <f>IF(C255="","",IF(OR(D255='Gear Train'!$R$6,D255='Gear Train'!$R$7,D255='Gear Train'!$R$8,F255='Gear Train'!$R$7),VLOOKUP(E255,$C$15:$M$514,7,FALSE),IF(D255='Gear Train'!$R$3,VLOOKUP(C255,$Q$15:$U$514,5,FALSE),VLOOKUP(E255,$C$15:$M$514,7,FALSE)*M255)))</f>
        <v/>
      </c>
      <c r="J255" s="26" t="str">
        <f>IF(C255="","",IF(OR(D255='Gear Train'!$R$6,D255='Gear Train'!$R$7,D255='Gear Train'!$R$8,F255='Gear Train'!$R$7),VLOOKUP(E255,$C$15:$M$514,8,FALSE),IF(D255='Gear Train'!$R$3,E255/I255,VLOOKUP(E255,$C$15:$M$514,8,FALSE)/M255)))</f>
        <v/>
      </c>
      <c r="K255" s="27" t="str">
        <f>IF(C255="","",IF(E255=$C$10,$C$11,IF(OR(D255='Gear Train'!$R$4,D255='Gear Train'!$R$5),IF(OR(F255='Gear Train'!$R$4,F255='Gear Train'!$R$5,F255='Gear Train'!$R$6),IF(VLOOKUP(E255,$C$15:$M$514,9,FALSE)='Gear Train'!$C$3,'Gear Train'!$C$4,'Gear Train'!$C$3),VLOOKUP(E255,$C$15:$M$514,9,FALSE)),VLOOKUP(E255,$C$15:$M$514,9,FALSE))))</f>
        <v/>
      </c>
      <c r="L255" s="26" t="str">
        <f>IF(C255="","",IF(G255="-","-",IF(K255='Gear Train'!$C$3,MOD(G255+J255*360,360),MOD(G255-J255*360,360))))</f>
        <v/>
      </c>
      <c r="M255" s="26" t="str">
        <f>IF(C255="","",IF(OR(D255='Gear Train'!$R$6,D255='Gear Train'!$R$7,D255='Gear Train'!$R$8,F255='Gear Train'!$R$7),VLOOKUP(E255,$C$15:$M$514,10,FALSE),IF(D255='Gear Train'!$R$3,"-",IF(F255='Gear Train'!$R$3,1,H255/VLOOKUP(E255,$Q$15:$T$514,4,FALSE)))))</f>
        <v/>
      </c>
      <c r="N255" s="26" t="str">
        <f t="shared" si="18"/>
        <v/>
      </c>
      <c r="O255" s="28" t="str">
        <f t="shared" si="19"/>
        <v/>
      </c>
      <c r="Q255" s="21"/>
      <c r="R255" s="21"/>
      <c r="S255" s="29"/>
      <c r="T255" s="29"/>
      <c r="U255" s="29"/>
      <c r="AD255" s="1"/>
      <c r="AE255" s="1"/>
      <c r="AF255" s="1"/>
      <c r="AG255" s="1"/>
      <c r="AH255" s="1"/>
    </row>
    <row r="256" spans="2:34">
      <c r="B256" s="20"/>
      <c r="C256" s="21"/>
      <c r="D256" s="22" t="str">
        <f t="shared" si="16"/>
        <v/>
      </c>
      <c r="E256" s="21"/>
      <c r="F256" s="24" t="str">
        <f t="shared" si="17"/>
        <v/>
      </c>
      <c r="G256" s="25" t="str">
        <f>IF(C256="","",IF(D256='Gear Train'!$R$3,"-",VLOOKUP(C256,$Q$15:$S$514,3,FALSE)))</f>
        <v/>
      </c>
      <c r="H256" s="25" t="str">
        <f>IF(C256="","",IF(OR(D256='Gear Train'!$R$7,D256='Gear Train'!$R$3,D256='Gear Train'!$R$8),"-",VLOOKUP(C256,$Q$15:$T$514,4,FALSE)))</f>
        <v/>
      </c>
      <c r="I256" s="26" t="str">
        <f>IF(C256="","",IF(OR(D256='Gear Train'!$R$6,D256='Gear Train'!$R$7,D256='Gear Train'!$R$8,F256='Gear Train'!$R$7),VLOOKUP(E256,$C$15:$M$514,7,FALSE),IF(D256='Gear Train'!$R$3,VLOOKUP(C256,$Q$15:$U$514,5,FALSE),VLOOKUP(E256,$C$15:$M$514,7,FALSE)*M256)))</f>
        <v/>
      </c>
      <c r="J256" s="26" t="str">
        <f>IF(C256="","",IF(OR(D256='Gear Train'!$R$6,D256='Gear Train'!$R$7,D256='Gear Train'!$R$8,F256='Gear Train'!$R$7),VLOOKUP(E256,$C$15:$M$514,8,FALSE),IF(D256='Gear Train'!$R$3,E256/I256,VLOOKUP(E256,$C$15:$M$514,8,FALSE)/M256)))</f>
        <v/>
      </c>
      <c r="K256" s="27" t="str">
        <f>IF(C256="","",IF(E256=$C$10,$C$11,IF(OR(D256='Gear Train'!$R$4,D256='Gear Train'!$R$5),IF(OR(F256='Gear Train'!$R$4,F256='Gear Train'!$R$5,F256='Gear Train'!$R$6),IF(VLOOKUP(E256,$C$15:$M$514,9,FALSE)='Gear Train'!$C$3,'Gear Train'!$C$4,'Gear Train'!$C$3),VLOOKUP(E256,$C$15:$M$514,9,FALSE)),VLOOKUP(E256,$C$15:$M$514,9,FALSE))))</f>
        <v/>
      </c>
      <c r="L256" s="26" t="str">
        <f>IF(C256="","",IF(G256="-","-",IF(K256='Gear Train'!$C$3,MOD(G256+J256*360,360),MOD(G256-J256*360,360))))</f>
        <v/>
      </c>
      <c r="M256" s="26" t="str">
        <f>IF(C256="","",IF(OR(D256='Gear Train'!$R$6,D256='Gear Train'!$R$7,D256='Gear Train'!$R$8,F256='Gear Train'!$R$7),VLOOKUP(E256,$C$15:$M$514,10,FALSE),IF(D256='Gear Train'!$R$3,"-",IF(F256='Gear Train'!$R$3,1,H256/VLOOKUP(E256,$Q$15:$T$514,4,FALSE)))))</f>
        <v/>
      </c>
      <c r="N256" s="26" t="str">
        <f t="shared" si="18"/>
        <v/>
      </c>
      <c r="O256" s="28" t="str">
        <f t="shared" si="19"/>
        <v/>
      </c>
      <c r="Q256" s="21"/>
      <c r="R256" s="21"/>
      <c r="S256" s="29"/>
      <c r="T256" s="29"/>
      <c r="U256" s="29"/>
      <c r="AD256" s="1"/>
      <c r="AE256" s="1"/>
      <c r="AF256" s="1"/>
      <c r="AG256" s="1"/>
      <c r="AH256" s="1"/>
    </row>
    <row r="257" spans="2:34">
      <c r="B257" s="20"/>
      <c r="C257" s="21"/>
      <c r="D257" s="22" t="str">
        <f t="shared" si="16"/>
        <v/>
      </c>
      <c r="E257" s="21"/>
      <c r="F257" s="24" t="str">
        <f t="shared" si="17"/>
        <v/>
      </c>
      <c r="G257" s="25" t="str">
        <f>IF(C257="","",IF(D257='Gear Train'!$R$3,"-",VLOOKUP(C257,$Q$15:$S$514,3,FALSE)))</f>
        <v/>
      </c>
      <c r="H257" s="25" t="str">
        <f>IF(C257="","",IF(OR(D257='Gear Train'!$R$7,D257='Gear Train'!$R$3,D257='Gear Train'!$R$8),"-",VLOOKUP(C257,$Q$15:$T$514,4,FALSE)))</f>
        <v/>
      </c>
      <c r="I257" s="26" t="str">
        <f>IF(C257="","",IF(OR(D257='Gear Train'!$R$6,D257='Gear Train'!$R$7,D257='Gear Train'!$R$8,F257='Gear Train'!$R$7),VLOOKUP(E257,$C$15:$M$514,7,FALSE),IF(D257='Gear Train'!$R$3,VLOOKUP(C257,$Q$15:$U$514,5,FALSE),VLOOKUP(E257,$C$15:$M$514,7,FALSE)*M257)))</f>
        <v/>
      </c>
      <c r="J257" s="26" t="str">
        <f>IF(C257="","",IF(OR(D257='Gear Train'!$R$6,D257='Gear Train'!$R$7,D257='Gear Train'!$R$8,F257='Gear Train'!$R$7),VLOOKUP(E257,$C$15:$M$514,8,FALSE),IF(D257='Gear Train'!$R$3,E257/I257,VLOOKUP(E257,$C$15:$M$514,8,FALSE)/M257)))</f>
        <v/>
      </c>
      <c r="K257" s="27" t="str">
        <f>IF(C257="","",IF(E257=$C$10,$C$11,IF(OR(D257='Gear Train'!$R$4,D257='Gear Train'!$R$5),IF(OR(F257='Gear Train'!$R$4,F257='Gear Train'!$R$5,F257='Gear Train'!$R$6),IF(VLOOKUP(E257,$C$15:$M$514,9,FALSE)='Gear Train'!$C$3,'Gear Train'!$C$4,'Gear Train'!$C$3),VLOOKUP(E257,$C$15:$M$514,9,FALSE)),VLOOKUP(E257,$C$15:$M$514,9,FALSE))))</f>
        <v/>
      </c>
      <c r="L257" s="26" t="str">
        <f>IF(C257="","",IF(G257="-","-",IF(K257='Gear Train'!$C$3,MOD(G257+J257*360,360),MOD(G257-J257*360,360))))</f>
        <v/>
      </c>
      <c r="M257" s="26" t="str">
        <f>IF(C257="","",IF(OR(D257='Gear Train'!$R$6,D257='Gear Train'!$R$7,D257='Gear Train'!$R$8,F257='Gear Train'!$R$7),VLOOKUP(E257,$C$15:$M$514,10,FALSE),IF(D257='Gear Train'!$R$3,"-",IF(F257='Gear Train'!$R$3,1,H257/VLOOKUP(E257,$Q$15:$T$514,4,FALSE)))))</f>
        <v/>
      </c>
      <c r="N257" s="26" t="str">
        <f t="shared" si="18"/>
        <v/>
      </c>
      <c r="O257" s="28" t="str">
        <f t="shared" si="19"/>
        <v/>
      </c>
      <c r="Q257" s="21"/>
      <c r="R257" s="21"/>
      <c r="S257" s="29"/>
      <c r="T257" s="29"/>
      <c r="U257" s="29"/>
      <c r="AD257" s="1"/>
      <c r="AE257" s="1"/>
      <c r="AF257" s="1"/>
      <c r="AG257" s="1"/>
      <c r="AH257" s="1"/>
    </row>
    <row r="258" spans="2:34">
      <c r="B258" s="20"/>
      <c r="C258" s="21"/>
      <c r="D258" s="22" t="str">
        <f t="shared" si="16"/>
        <v/>
      </c>
      <c r="E258" s="21"/>
      <c r="F258" s="24" t="str">
        <f t="shared" si="17"/>
        <v/>
      </c>
      <c r="G258" s="25" t="str">
        <f>IF(C258="","",IF(D258='Gear Train'!$R$3,"-",VLOOKUP(C258,$Q$15:$S$514,3,FALSE)))</f>
        <v/>
      </c>
      <c r="H258" s="25" t="str">
        <f>IF(C258="","",IF(OR(D258='Gear Train'!$R$7,D258='Gear Train'!$R$3,D258='Gear Train'!$R$8),"-",VLOOKUP(C258,$Q$15:$T$514,4,FALSE)))</f>
        <v/>
      </c>
      <c r="I258" s="26" t="str">
        <f>IF(C258="","",IF(OR(D258='Gear Train'!$R$6,D258='Gear Train'!$R$7,D258='Gear Train'!$R$8,F258='Gear Train'!$R$7),VLOOKUP(E258,$C$15:$M$514,7,FALSE),IF(D258='Gear Train'!$R$3,VLOOKUP(C258,$Q$15:$U$514,5,FALSE),VLOOKUP(E258,$C$15:$M$514,7,FALSE)*M258)))</f>
        <v/>
      </c>
      <c r="J258" s="26" t="str">
        <f>IF(C258="","",IF(OR(D258='Gear Train'!$R$6,D258='Gear Train'!$R$7,D258='Gear Train'!$R$8,F258='Gear Train'!$R$7),VLOOKUP(E258,$C$15:$M$514,8,FALSE),IF(D258='Gear Train'!$R$3,E258/I258,VLOOKUP(E258,$C$15:$M$514,8,FALSE)/M258)))</f>
        <v/>
      </c>
      <c r="K258" s="27" t="str">
        <f>IF(C258="","",IF(E258=$C$10,$C$11,IF(OR(D258='Gear Train'!$R$4,D258='Gear Train'!$R$5),IF(OR(F258='Gear Train'!$R$4,F258='Gear Train'!$R$5,F258='Gear Train'!$R$6),IF(VLOOKUP(E258,$C$15:$M$514,9,FALSE)='Gear Train'!$C$3,'Gear Train'!$C$4,'Gear Train'!$C$3),VLOOKUP(E258,$C$15:$M$514,9,FALSE)),VLOOKUP(E258,$C$15:$M$514,9,FALSE))))</f>
        <v/>
      </c>
      <c r="L258" s="26" t="str">
        <f>IF(C258="","",IF(G258="-","-",IF(K258='Gear Train'!$C$3,MOD(G258+J258*360,360),MOD(G258-J258*360,360))))</f>
        <v/>
      </c>
      <c r="M258" s="26" t="str">
        <f>IF(C258="","",IF(OR(D258='Gear Train'!$R$6,D258='Gear Train'!$R$7,D258='Gear Train'!$R$8,F258='Gear Train'!$R$7),VLOOKUP(E258,$C$15:$M$514,10,FALSE),IF(D258='Gear Train'!$R$3,"-",IF(F258='Gear Train'!$R$3,1,H258/VLOOKUP(E258,$Q$15:$T$514,4,FALSE)))))</f>
        <v/>
      </c>
      <c r="N258" s="26" t="str">
        <f t="shared" si="18"/>
        <v/>
      </c>
      <c r="O258" s="28" t="str">
        <f t="shared" si="19"/>
        <v/>
      </c>
      <c r="Q258" s="21"/>
      <c r="R258" s="21"/>
      <c r="S258" s="29"/>
      <c r="T258" s="29"/>
      <c r="U258" s="29"/>
      <c r="AD258" s="1"/>
      <c r="AE258" s="1"/>
      <c r="AF258" s="1"/>
      <c r="AG258" s="1"/>
      <c r="AH258" s="1"/>
    </row>
    <row r="259" spans="2:34">
      <c r="B259" s="20"/>
      <c r="C259" s="21"/>
      <c r="D259" s="22" t="str">
        <f t="shared" si="16"/>
        <v/>
      </c>
      <c r="E259" s="21"/>
      <c r="F259" s="24" t="str">
        <f t="shared" si="17"/>
        <v/>
      </c>
      <c r="G259" s="25" t="str">
        <f>IF(C259="","",IF(D259='Gear Train'!$R$3,"-",VLOOKUP(C259,$Q$15:$S$514,3,FALSE)))</f>
        <v/>
      </c>
      <c r="H259" s="25" t="str">
        <f>IF(C259="","",IF(OR(D259='Gear Train'!$R$7,D259='Gear Train'!$R$3,D259='Gear Train'!$R$8),"-",VLOOKUP(C259,$Q$15:$T$514,4,FALSE)))</f>
        <v/>
      </c>
      <c r="I259" s="26" t="str">
        <f>IF(C259="","",IF(OR(D259='Gear Train'!$R$6,D259='Gear Train'!$R$7,D259='Gear Train'!$R$8,F259='Gear Train'!$R$7),VLOOKUP(E259,$C$15:$M$514,7,FALSE),IF(D259='Gear Train'!$R$3,VLOOKUP(C259,$Q$15:$U$514,5,FALSE),VLOOKUP(E259,$C$15:$M$514,7,FALSE)*M259)))</f>
        <v/>
      </c>
      <c r="J259" s="26" t="str">
        <f>IF(C259="","",IF(OR(D259='Gear Train'!$R$6,D259='Gear Train'!$R$7,D259='Gear Train'!$R$8,F259='Gear Train'!$R$7),VLOOKUP(E259,$C$15:$M$514,8,FALSE),IF(D259='Gear Train'!$R$3,E259/I259,VLOOKUP(E259,$C$15:$M$514,8,FALSE)/M259)))</f>
        <v/>
      </c>
      <c r="K259" s="27" t="str">
        <f>IF(C259="","",IF(E259=$C$10,$C$11,IF(OR(D259='Gear Train'!$R$4,D259='Gear Train'!$R$5),IF(OR(F259='Gear Train'!$R$4,F259='Gear Train'!$R$5,F259='Gear Train'!$R$6),IF(VLOOKUP(E259,$C$15:$M$514,9,FALSE)='Gear Train'!$C$3,'Gear Train'!$C$4,'Gear Train'!$C$3),VLOOKUP(E259,$C$15:$M$514,9,FALSE)),VLOOKUP(E259,$C$15:$M$514,9,FALSE))))</f>
        <v/>
      </c>
      <c r="L259" s="26" t="str">
        <f>IF(C259="","",IF(G259="-","-",IF(K259='Gear Train'!$C$3,MOD(G259+J259*360,360),MOD(G259-J259*360,360))))</f>
        <v/>
      </c>
      <c r="M259" s="26" t="str">
        <f>IF(C259="","",IF(OR(D259='Gear Train'!$R$6,D259='Gear Train'!$R$7,D259='Gear Train'!$R$8,F259='Gear Train'!$R$7),VLOOKUP(E259,$C$15:$M$514,10,FALSE),IF(D259='Gear Train'!$R$3,"-",IF(F259='Gear Train'!$R$3,1,H259/VLOOKUP(E259,$Q$15:$T$514,4,FALSE)))))</f>
        <v/>
      </c>
      <c r="N259" s="26" t="str">
        <f t="shared" si="18"/>
        <v/>
      </c>
      <c r="O259" s="28" t="str">
        <f t="shared" si="19"/>
        <v/>
      </c>
      <c r="Q259" s="21"/>
      <c r="R259" s="21"/>
      <c r="S259" s="29"/>
      <c r="T259" s="29"/>
      <c r="U259" s="29"/>
      <c r="AD259" s="1"/>
      <c r="AE259" s="1"/>
      <c r="AF259" s="1"/>
      <c r="AG259" s="1"/>
      <c r="AH259" s="1"/>
    </row>
    <row r="260" spans="2:34">
      <c r="B260" s="20"/>
      <c r="C260" s="21"/>
      <c r="D260" s="22" t="str">
        <f t="shared" si="16"/>
        <v/>
      </c>
      <c r="E260" s="21"/>
      <c r="F260" s="24" t="str">
        <f t="shared" si="17"/>
        <v/>
      </c>
      <c r="G260" s="25" t="str">
        <f>IF(C260="","",IF(D260='Gear Train'!$R$3,"-",VLOOKUP(C260,$Q$15:$S$514,3,FALSE)))</f>
        <v/>
      </c>
      <c r="H260" s="25" t="str">
        <f>IF(C260="","",IF(OR(D260='Gear Train'!$R$7,D260='Gear Train'!$R$3,D260='Gear Train'!$R$8),"-",VLOOKUP(C260,$Q$15:$T$514,4,FALSE)))</f>
        <v/>
      </c>
      <c r="I260" s="26" t="str">
        <f>IF(C260="","",IF(OR(D260='Gear Train'!$R$6,D260='Gear Train'!$R$7,D260='Gear Train'!$R$8,F260='Gear Train'!$R$7),VLOOKUP(E260,$C$15:$M$514,7,FALSE),IF(D260='Gear Train'!$R$3,VLOOKUP(C260,$Q$15:$U$514,5,FALSE),VLOOKUP(E260,$C$15:$M$514,7,FALSE)*M260)))</f>
        <v/>
      </c>
      <c r="J260" s="26" t="str">
        <f>IF(C260="","",IF(OR(D260='Gear Train'!$R$6,D260='Gear Train'!$R$7,D260='Gear Train'!$R$8,F260='Gear Train'!$R$7),VLOOKUP(E260,$C$15:$M$514,8,FALSE),IF(D260='Gear Train'!$R$3,E260/I260,VLOOKUP(E260,$C$15:$M$514,8,FALSE)/M260)))</f>
        <v/>
      </c>
      <c r="K260" s="27" t="str">
        <f>IF(C260="","",IF(E260=$C$10,$C$11,IF(OR(D260='Gear Train'!$R$4,D260='Gear Train'!$R$5),IF(OR(F260='Gear Train'!$R$4,F260='Gear Train'!$R$5,F260='Gear Train'!$R$6),IF(VLOOKUP(E260,$C$15:$M$514,9,FALSE)='Gear Train'!$C$3,'Gear Train'!$C$4,'Gear Train'!$C$3),VLOOKUP(E260,$C$15:$M$514,9,FALSE)),VLOOKUP(E260,$C$15:$M$514,9,FALSE))))</f>
        <v/>
      </c>
      <c r="L260" s="26" t="str">
        <f>IF(C260="","",IF(G260="-","-",IF(K260='Gear Train'!$C$3,MOD(G260+J260*360,360),MOD(G260-J260*360,360))))</f>
        <v/>
      </c>
      <c r="M260" s="26" t="str">
        <f>IF(C260="","",IF(OR(D260='Gear Train'!$R$6,D260='Gear Train'!$R$7,D260='Gear Train'!$R$8,F260='Gear Train'!$R$7),VLOOKUP(E260,$C$15:$M$514,10,FALSE),IF(D260='Gear Train'!$R$3,"-",IF(F260='Gear Train'!$R$3,1,H260/VLOOKUP(E260,$Q$15:$T$514,4,FALSE)))))</f>
        <v/>
      </c>
      <c r="N260" s="26" t="str">
        <f t="shared" si="18"/>
        <v/>
      </c>
      <c r="O260" s="28" t="str">
        <f t="shared" si="19"/>
        <v/>
      </c>
      <c r="Q260" s="21"/>
      <c r="R260" s="21"/>
      <c r="S260" s="29"/>
      <c r="T260" s="29"/>
      <c r="U260" s="29"/>
      <c r="AD260" s="1"/>
      <c r="AE260" s="1"/>
      <c r="AF260" s="1"/>
      <c r="AG260" s="1"/>
      <c r="AH260" s="1"/>
    </row>
    <row r="261" spans="2:34">
      <c r="B261" s="20"/>
      <c r="C261" s="21"/>
      <c r="D261" s="22" t="str">
        <f t="shared" si="16"/>
        <v/>
      </c>
      <c r="E261" s="21"/>
      <c r="F261" s="24" t="str">
        <f t="shared" si="17"/>
        <v/>
      </c>
      <c r="G261" s="25" t="str">
        <f>IF(C261="","",IF(D261='Gear Train'!$R$3,"-",VLOOKUP(C261,$Q$15:$S$514,3,FALSE)))</f>
        <v/>
      </c>
      <c r="H261" s="25" t="str">
        <f>IF(C261="","",IF(OR(D261='Gear Train'!$R$7,D261='Gear Train'!$R$3,D261='Gear Train'!$R$8),"-",VLOOKUP(C261,$Q$15:$T$514,4,FALSE)))</f>
        <v/>
      </c>
      <c r="I261" s="26" t="str">
        <f>IF(C261="","",IF(OR(D261='Gear Train'!$R$6,D261='Gear Train'!$R$7,D261='Gear Train'!$R$8,F261='Gear Train'!$R$7),VLOOKUP(E261,$C$15:$M$514,7,FALSE),IF(D261='Gear Train'!$R$3,VLOOKUP(C261,$Q$15:$U$514,5,FALSE),VLOOKUP(E261,$C$15:$M$514,7,FALSE)*M261)))</f>
        <v/>
      </c>
      <c r="J261" s="26" t="str">
        <f>IF(C261="","",IF(OR(D261='Gear Train'!$R$6,D261='Gear Train'!$R$7,D261='Gear Train'!$R$8,F261='Gear Train'!$R$7),VLOOKUP(E261,$C$15:$M$514,8,FALSE),IF(D261='Gear Train'!$R$3,E261/I261,VLOOKUP(E261,$C$15:$M$514,8,FALSE)/M261)))</f>
        <v/>
      </c>
      <c r="K261" s="27" t="str">
        <f>IF(C261="","",IF(E261=$C$10,$C$11,IF(OR(D261='Gear Train'!$R$4,D261='Gear Train'!$R$5),IF(OR(F261='Gear Train'!$R$4,F261='Gear Train'!$R$5,F261='Gear Train'!$R$6),IF(VLOOKUP(E261,$C$15:$M$514,9,FALSE)='Gear Train'!$C$3,'Gear Train'!$C$4,'Gear Train'!$C$3),VLOOKUP(E261,$C$15:$M$514,9,FALSE)),VLOOKUP(E261,$C$15:$M$514,9,FALSE))))</f>
        <v/>
      </c>
      <c r="L261" s="26" t="str">
        <f>IF(C261="","",IF(G261="-","-",IF(K261='Gear Train'!$C$3,MOD(G261+J261*360,360),MOD(G261-J261*360,360))))</f>
        <v/>
      </c>
      <c r="M261" s="26" t="str">
        <f>IF(C261="","",IF(OR(D261='Gear Train'!$R$6,D261='Gear Train'!$R$7,D261='Gear Train'!$R$8,F261='Gear Train'!$R$7),VLOOKUP(E261,$C$15:$M$514,10,FALSE),IF(D261='Gear Train'!$R$3,"-",IF(F261='Gear Train'!$R$3,1,H261/VLOOKUP(E261,$Q$15:$T$514,4,FALSE)))))</f>
        <v/>
      </c>
      <c r="N261" s="26" t="str">
        <f t="shared" si="18"/>
        <v/>
      </c>
      <c r="O261" s="28" t="str">
        <f t="shared" si="19"/>
        <v/>
      </c>
      <c r="Q261" s="21"/>
      <c r="R261" s="21"/>
      <c r="S261" s="29"/>
      <c r="T261" s="29"/>
      <c r="U261" s="29"/>
      <c r="AD261" s="1"/>
      <c r="AE261" s="1"/>
      <c r="AF261" s="1"/>
      <c r="AG261" s="1"/>
      <c r="AH261" s="1"/>
    </row>
    <row r="262" spans="2:34">
      <c r="B262" s="20"/>
      <c r="C262" s="21"/>
      <c r="D262" s="22" t="str">
        <f t="shared" si="16"/>
        <v/>
      </c>
      <c r="E262" s="21"/>
      <c r="F262" s="24" t="str">
        <f t="shared" si="17"/>
        <v/>
      </c>
      <c r="G262" s="25" t="str">
        <f>IF(C262="","",IF(D262='Gear Train'!$R$3,"-",VLOOKUP(C262,$Q$15:$S$514,3,FALSE)))</f>
        <v/>
      </c>
      <c r="H262" s="25" t="str">
        <f>IF(C262="","",IF(OR(D262='Gear Train'!$R$7,D262='Gear Train'!$R$3,D262='Gear Train'!$R$8),"-",VLOOKUP(C262,$Q$15:$T$514,4,FALSE)))</f>
        <v/>
      </c>
      <c r="I262" s="26" t="str">
        <f>IF(C262="","",IF(OR(D262='Gear Train'!$R$6,D262='Gear Train'!$R$7,D262='Gear Train'!$R$8,F262='Gear Train'!$R$7),VLOOKUP(E262,$C$15:$M$514,7,FALSE),IF(D262='Gear Train'!$R$3,VLOOKUP(C262,$Q$15:$U$514,5,FALSE),VLOOKUP(E262,$C$15:$M$514,7,FALSE)*M262)))</f>
        <v/>
      </c>
      <c r="J262" s="26" t="str">
        <f>IF(C262="","",IF(OR(D262='Gear Train'!$R$6,D262='Gear Train'!$R$7,D262='Gear Train'!$R$8,F262='Gear Train'!$R$7),VLOOKUP(E262,$C$15:$M$514,8,FALSE),IF(D262='Gear Train'!$R$3,E262/I262,VLOOKUP(E262,$C$15:$M$514,8,FALSE)/M262)))</f>
        <v/>
      </c>
      <c r="K262" s="27" t="str">
        <f>IF(C262="","",IF(E262=$C$10,$C$11,IF(OR(D262='Gear Train'!$R$4,D262='Gear Train'!$R$5),IF(OR(F262='Gear Train'!$R$4,F262='Gear Train'!$R$5,F262='Gear Train'!$R$6),IF(VLOOKUP(E262,$C$15:$M$514,9,FALSE)='Gear Train'!$C$3,'Gear Train'!$C$4,'Gear Train'!$C$3),VLOOKUP(E262,$C$15:$M$514,9,FALSE)),VLOOKUP(E262,$C$15:$M$514,9,FALSE))))</f>
        <v/>
      </c>
      <c r="L262" s="26" t="str">
        <f>IF(C262="","",IF(G262="-","-",IF(K262='Gear Train'!$C$3,MOD(G262+J262*360,360),MOD(G262-J262*360,360))))</f>
        <v/>
      </c>
      <c r="M262" s="26" t="str">
        <f>IF(C262="","",IF(OR(D262='Gear Train'!$R$6,D262='Gear Train'!$R$7,D262='Gear Train'!$R$8,F262='Gear Train'!$R$7),VLOOKUP(E262,$C$15:$M$514,10,FALSE),IF(D262='Gear Train'!$R$3,"-",IF(F262='Gear Train'!$R$3,1,H262/VLOOKUP(E262,$Q$15:$T$514,4,FALSE)))))</f>
        <v/>
      </c>
      <c r="N262" s="26" t="str">
        <f t="shared" si="18"/>
        <v/>
      </c>
      <c r="O262" s="28" t="str">
        <f t="shared" si="19"/>
        <v/>
      </c>
      <c r="Q262" s="21"/>
      <c r="R262" s="21"/>
      <c r="S262" s="29"/>
      <c r="T262" s="29"/>
      <c r="U262" s="29"/>
      <c r="AD262" s="1"/>
      <c r="AE262" s="1"/>
      <c r="AF262" s="1"/>
      <c r="AG262" s="1"/>
      <c r="AH262" s="1"/>
    </row>
    <row r="263" spans="2:34">
      <c r="B263" s="20"/>
      <c r="C263" s="21"/>
      <c r="D263" s="22" t="str">
        <f t="shared" si="16"/>
        <v/>
      </c>
      <c r="E263" s="21"/>
      <c r="F263" s="24" t="str">
        <f t="shared" si="17"/>
        <v/>
      </c>
      <c r="G263" s="25" t="str">
        <f>IF(C263="","",IF(D263='Gear Train'!$R$3,"-",VLOOKUP(C263,$Q$15:$S$514,3,FALSE)))</f>
        <v/>
      </c>
      <c r="H263" s="25" t="str">
        <f>IF(C263="","",IF(OR(D263='Gear Train'!$R$7,D263='Gear Train'!$R$3,D263='Gear Train'!$R$8),"-",VLOOKUP(C263,$Q$15:$T$514,4,FALSE)))</f>
        <v/>
      </c>
      <c r="I263" s="26" t="str">
        <f>IF(C263="","",IF(OR(D263='Gear Train'!$R$6,D263='Gear Train'!$R$7,D263='Gear Train'!$R$8,F263='Gear Train'!$R$7),VLOOKUP(E263,$C$15:$M$514,7,FALSE),IF(D263='Gear Train'!$R$3,VLOOKUP(C263,$Q$15:$U$514,5,FALSE),VLOOKUP(E263,$C$15:$M$514,7,FALSE)*M263)))</f>
        <v/>
      </c>
      <c r="J263" s="26" t="str">
        <f>IF(C263="","",IF(OR(D263='Gear Train'!$R$6,D263='Gear Train'!$R$7,D263='Gear Train'!$R$8,F263='Gear Train'!$R$7),VLOOKUP(E263,$C$15:$M$514,8,FALSE),IF(D263='Gear Train'!$R$3,E263/I263,VLOOKUP(E263,$C$15:$M$514,8,FALSE)/M263)))</f>
        <v/>
      </c>
      <c r="K263" s="27" t="str">
        <f>IF(C263="","",IF(E263=$C$10,$C$11,IF(OR(D263='Gear Train'!$R$4,D263='Gear Train'!$R$5),IF(OR(F263='Gear Train'!$R$4,F263='Gear Train'!$R$5,F263='Gear Train'!$R$6),IF(VLOOKUP(E263,$C$15:$M$514,9,FALSE)='Gear Train'!$C$3,'Gear Train'!$C$4,'Gear Train'!$C$3),VLOOKUP(E263,$C$15:$M$514,9,FALSE)),VLOOKUP(E263,$C$15:$M$514,9,FALSE))))</f>
        <v/>
      </c>
      <c r="L263" s="26" t="str">
        <f>IF(C263="","",IF(G263="-","-",IF(K263='Gear Train'!$C$3,MOD(G263+J263*360,360),MOD(G263-J263*360,360))))</f>
        <v/>
      </c>
      <c r="M263" s="26" t="str">
        <f>IF(C263="","",IF(OR(D263='Gear Train'!$R$6,D263='Gear Train'!$R$7,D263='Gear Train'!$R$8,F263='Gear Train'!$R$7),VLOOKUP(E263,$C$15:$M$514,10,FALSE),IF(D263='Gear Train'!$R$3,"-",IF(F263='Gear Train'!$R$3,1,H263/VLOOKUP(E263,$Q$15:$T$514,4,FALSE)))))</f>
        <v/>
      </c>
      <c r="N263" s="26" t="str">
        <f t="shared" si="18"/>
        <v/>
      </c>
      <c r="O263" s="28" t="str">
        <f t="shared" si="19"/>
        <v/>
      </c>
      <c r="Q263" s="21"/>
      <c r="R263" s="21"/>
      <c r="S263" s="29"/>
      <c r="T263" s="29"/>
      <c r="U263" s="29"/>
      <c r="AD263" s="1"/>
      <c r="AE263" s="1"/>
      <c r="AF263" s="1"/>
      <c r="AG263" s="1"/>
      <c r="AH263" s="1"/>
    </row>
    <row r="264" spans="2:34">
      <c r="B264" s="20"/>
      <c r="C264" s="21"/>
      <c r="D264" s="22" t="str">
        <f t="shared" si="16"/>
        <v/>
      </c>
      <c r="E264" s="21"/>
      <c r="F264" s="24" t="str">
        <f t="shared" si="17"/>
        <v/>
      </c>
      <c r="G264" s="25" t="str">
        <f>IF(C264="","",IF(D264='Gear Train'!$R$3,"-",VLOOKUP(C264,$Q$15:$S$514,3,FALSE)))</f>
        <v/>
      </c>
      <c r="H264" s="25" t="str">
        <f>IF(C264="","",IF(OR(D264='Gear Train'!$R$7,D264='Gear Train'!$R$3,D264='Gear Train'!$R$8),"-",VLOOKUP(C264,$Q$15:$T$514,4,FALSE)))</f>
        <v/>
      </c>
      <c r="I264" s="26" t="str">
        <f>IF(C264="","",IF(OR(D264='Gear Train'!$R$6,D264='Gear Train'!$R$7,D264='Gear Train'!$R$8,F264='Gear Train'!$R$7),VLOOKUP(E264,$C$15:$M$514,7,FALSE),IF(D264='Gear Train'!$R$3,VLOOKUP(C264,$Q$15:$U$514,5,FALSE),VLOOKUP(E264,$C$15:$M$514,7,FALSE)*M264)))</f>
        <v/>
      </c>
      <c r="J264" s="26" t="str">
        <f>IF(C264="","",IF(OR(D264='Gear Train'!$R$6,D264='Gear Train'!$R$7,D264='Gear Train'!$R$8,F264='Gear Train'!$R$7),VLOOKUP(E264,$C$15:$M$514,8,FALSE),IF(D264='Gear Train'!$R$3,E264/I264,VLOOKUP(E264,$C$15:$M$514,8,FALSE)/M264)))</f>
        <v/>
      </c>
      <c r="K264" s="27" t="str">
        <f>IF(C264="","",IF(E264=$C$10,$C$11,IF(OR(D264='Gear Train'!$R$4,D264='Gear Train'!$R$5),IF(OR(F264='Gear Train'!$R$4,F264='Gear Train'!$R$5,F264='Gear Train'!$R$6),IF(VLOOKUP(E264,$C$15:$M$514,9,FALSE)='Gear Train'!$C$3,'Gear Train'!$C$4,'Gear Train'!$C$3),VLOOKUP(E264,$C$15:$M$514,9,FALSE)),VLOOKUP(E264,$C$15:$M$514,9,FALSE))))</f>
        <v/>
      </c>
      <c r="L264" s="26" t="str">
        <f>IF(C264="","",IF(G264="-","-",IF(K264='Gear Train'!$C$3,MOD(G264+J264*360,360),MOD(G264-J264*360,360))))</f>
        <v/>
      </c>
      <c r="M264" s="26" t="str">
        <f>IF(C264="","",IF(OR(D264='Gear Train'!$R$6,D264='Gear Train'!$R$7,D264='Gear Train'!$R$8,F264='Gear Train'!$R$7),VLOOKUP(E264,$C$15:$M$514,10,FALSE),IF(D264='Gear Train'!$R$3,"-",IF(F264='Gear Train'!$R$3,1,H264/VLOOKUP(E264,$Q$15:$T$514,4,FALSE)))))</f>
        <v/>
      </c>
      <c r="N264" s="26" t="str">
        <f t="shared" si="18"/>
        <v/>
      </c>
      <c r="O264" s="28" t="str">
        <f t="shared" si="19"/>
        <v/>
      </c>
      <c r="Q264" s="21"/>
      <c r="R264" s="21"/>
      <c r="S264" s="29"/>
      <c r="T264" s="29"/>
      <c r="U264" s="29"/>
      <c r="AD264" s="1"/>
      <c r="AE264" s="1"/>
      <c r="AF264" s="1"/>
      <c r="AG264" s="1"/>
      <c r="AH264" s="1"/>
    </row>
    <row r="265" spans="2:34">
      <c r="B265" s="20"/>
      <c r="C265" s="21"/>
      <c r="D265" s="22" t="str">
        <f t="shared" si="16"/>
        <v/>
      </c>
      <c r="E265" s="21"/>
      <c r="F265" s="24" t="str">
        <f t="shared" si="17"/>
        <v/>
      </c>
      <c r="G265" s="25" t="str">
        <f>IF(C265="","",IF(D265='Gear Train'!$R$3,"-",VLOOKUP(C265,$Q$15:$S$514,3,FALSE)))</f>
        <v/>
      </c>
      <c r="H265" s="25" t="str">
        <f>IF(C265="","",IF(OR(D265='Gear Train'!$R$7,D265='Gear Train'!$R$3,D265='Gear Train'!$R$8),"-",VLOOKUP(C265,$Q$15:$T$514,4,FALSE)))</f>
        <v/>
      </c>
      <c r="I265" s="26" t="str">
        <f>IF(C265="","",IF(OR(D265='Gear Train'!$R$6,D265='Gear Train'!$R$7,D265='Gear Train'!$R$8,F265='Gear Train'!$R$7),VLOOKUP(E265,$C$15:$M$514,7,FALSE),IF(D265='Gear Train'!$R$3,VLOOKUP(C265,$Q$15:$U$514,5,FALSE),VLOOKUP(E265,$C$15:$M$514,7,FALSE)*M265)))</f>
        <v/>
      </c>
      <c r="J265" s="26" t="str">
        <f>IF(C265="","",IF(OR(D265='Gear Train'!$R$6,D265='Gear Train'!$R$7,D265='Gear Train'!$R$8,F265='Gear Train'!$R$7),VLOOKUP(E265,$C$15:$M$514,8,FALSE),IF(D265='Gear Train'!$R$3,E265/I265,VLOOKUP(E265,$C$15:$M$514,8,FALSE)/M265)))</f>
        <v/>
      </c>
      <c r="K265" s="27" t="str">
        <f>IF(C265="","",IF(E265=$C$10,$C$11,IF(OR(D265='Gear Train'!$R$4,D265='Gear Train'!$R$5),IF(OR(F265='Gear Train'!$R$4,F265='Gear Train'!$R$5,F265='Gear Train'!$R$6),IF(VLOOKUP(E265,$C$15:$M$514,9,FALSE)='Gear Train'!$C$3,'Gear Train'!$C$4,'Gear Train'!$C$3),VLOOKUP(E265,$C$15:$M$514,9,FALSE)),VLOOKUP(E265,$C$15:$M$514,9,FALSE))))</f>
        <v/>
      </c>
      <c r="L265" s="26" t="str">
        <f>IF(C265="","",IF(G265="-","-",IF(K265='Gear Train'!$C$3,MOD(G265+J265*360,360),MOD(G265-J265*360,360))))</f>
        <v/>
      </c>
      <c r="M265" s="26" t="str">
        <f>IF(C265="","",IF(OR(D265='Gear Train'!$R$6,D265='Gear Train'!$R$7,D265='Gear Train'!$R$8,F265='Gear Train'!$R$7),VLOOKUP(E265,$C$15:$M$514,10,FALSE),IF(D265='Gear Train'!$R$3,"-",IF(F265='Gear Train'!$R$3,1,H265/VLOOKUP(E265,$Q$15:$T$514,4,FALSE)))))</f>
        <v/>
      </c>
      <c r="N265" s="26" t="str">
        <f t="shared" si="18"/>
        <v/>
      </c>
      <c r="O265" s="28" t="str">
        <f t="shared" si="19"/>
        <v/>
      </c>
      <c r="Q265" s="21"/>
      <c r="R265" s="21"/>
      <c r="S265" s="29"/>
      <c r="T265" s="29"/>
      <c r="U265" s="29"/>
      <c r="AD265" s="1"/>
      <c r="AE265" s="1"/>
      <c r="AF265" s="1"/>
      <c r="AG265" s="1"/>
      <c r="AH265" s="1"/>
    </row>
    <row r="266" spans="2:34">
      <c r="B266" s="20"/>
      <c r="C266" s="21"/>
      <c r="D266" s="22" t="str">
        <f t="shared" si="16"/>
        <v/>
      </c>
      <c r="E266" s="21"/>
      <c r="F266" s="24" t="str">
        <f t="shared" si="17"/>
        <v/>
      </c>
      <c r="G266" s="25" t="str">
        <f>IF(C266="","",IF(D266='Gear Train'!$R$3,"-",VLOOKUP(C266,$Q$15:$S$514,3,FALSE)))</f>
        <v/>
      </c>
      <c r="H266" s="25" t="str">
        <f>IF(C266="","",IF(OR(D266='Gear Train'!$R$7,D266='Gear Train'!$R$3,D266='Gear Train'!$R$8),"-",VLOOKUP(C266,$Q$15:$T$514,4,FALSE)))</f>
        <v/>
      </c>
      <c r="I266" s="26" t="str">
        <f>IF(C266="","",IF(OR(D266='Gear Train'!$R$6,D266='Gear Train'!$R$7,D266='Gear Train'!$R$8,F266='Gear Train'!$R$7),VLOOKUP(E266,$C$15:$M$514,7,FALSE),IF(D266='Gear Train'!$R$3,VLOOKUP(C266,$Q$15:$U$514,5,FALSE),VLOOKUP(E266,$C$15:$M$514,7,FALSE)*M266)))</f>
        <v/>
      </c>
      <c r="J266" s="26" t="str">
        <f>IF(C266="","",IF(OR(D266='Gear Train'!$R$6,D266='Gear Train'!$R$7,D266='Gear Train'!$R$8,F266='Gear Train'!$R$7),VLOOKUP(E266,$C$15:$M$514,8,FALSE),IF(D266='Gear Train'!$R$3,E266/I266,VLOOKUP(E266,$C$15:$M$514,8,FALSE)/M266)))</f>
        <v/>
      </c>
      <c r="K266" s="27" t="str">
        <f>IF(C266="","",IF(E266=$C$10,$C$11,IF(OR(D266='Gear Train'!$R$4,D266='Gear Train'!$R$5),IF(OR(F266='Gear Train'!$R$4,F266='Gear Train'!$R$5,F266='Gear Train'!$R$6),IF(VLOOKUP(E266,$C$15:$M$514,9,FALSE)='Gear Train'!$C$3,'Gear Train'!$C$4,'Gear Train'!$C$3),VLOOKUP(E266,$C$15:$M$514,9,FALSE)),VLOOKUP(E266,$C$15:$M$514,9,FALSE))))</f>
        <v/>
      </c>
      <c r="L266" s="26" t="str">
        <f>IF(C266="","",IF(G266="-","-",IF(K266='Gear Train'!$C$3,MOD(G266+J266*360,360),MOD(G266-J266*360,360))))</f>
        <v/>
      </c>
      <c r="M266" s="26" t="str">
        <f>IF(C266="","",IF(OR(D266='Gear Train'!$R$6,D266='Gear Train'!$R$7,D266='Gear Train'!$R$8,F266='Gear Train'!$R$7),VLOOKUP(E266,$C$15:$M$514,10,FALSE),IF(D266='Gear Train'!$R$3,"-",IF(F266='Gear Train'!$R$3,1,H266/VLOOKUP(E266,$Q$15:$T$514,4,FALSE)))))</f>
        <v/>
      </c>
      <c r="N266" s="26" t="str">
        <f t="shared" si="18"/>
        <v/>
      </c>
      <c r="O266" s="28" t="str">
        <f t="shared" si="19"/>
        <v/>
      </c>
      <c r="Q266" s="21"/>
      <c r="R266" s="21"/>
      <c r="S266" s="29"/>
      <c r="T266" s="29"/>
      <c r="U266" s="29"/>
      <c r="AD266" s="1"/>
      <c r="AE266" s="1"/>
      <c r="AF266" s="1"/>
      <c r="AG266" s="1"/>
      <c r="AH266" s="1"/>
    </row>
    <row r="267" spans="2:34">
      <c r="B267" s="20"/>
      <c r="C267" s="21"/>
      <c r="D267" s="22" t="str">
        <f t="shared" si="16"/>
        <v/>
      </c>
      <c r="E267" s="21"/>
      <c r="F267" s="24" t="str">
        <f t="shared" si="17"/>
        <v/>
      </c>
      <c r="G267" s="25" t="str">
        <f>IF(C267="","",IF(D267='Gear Train'!$R$3,"-",VLOOKUP(C267,$Q$15:$S$514,3,FALSE)))</f>
        <v/>
      </c>
      <c r="H267" s="25" t="str">
        <f>IF(C267="","",IF(OR(D267='Gear Train'!$R$7,D267='Gear Train'!$R$3,D267='Gear Train'!$R$8),"-",VLOOKUP(C267,$Q$15:$T$514,4,FALSE)))</f>
        <v/>
      </c>
      <c r="I267" s="26" t="str">
        <f>IF(C267="","",IF(OR(D267='Gear Train'!$R$6,D267='Gear Train'!$R$7,D267='Gear Train'!$R$8,F267='Gear Train'!$R$7),VLOOKUP(E267,$C$15:$M$514,7,FALSE),IF(D267='Gear Train'!$R$3,VLOOKUP(C267,$Q$15:$U$514,5,FALSE),VLOOKUP(E267,$C$15:$M$514,7,FALSE)*M267)))</f>
        <v/>
      </c>
      <c r="J267" s="26" t="str">
        <f>IF(C267="","",IF(OR(D267='Gear Train'!$R$6,D267='Gear Train'!$R$7,D267='Gear Train'!$R$8,F267='Gear Train'!$R$7),VLOOKUP(E267,$C$15:$M$514,8,FALSE),IF(D267='Gear Train'!$R$3,E267/I267,VLOOKUP(E267,$C$15:$M$514,8,FALSE)/M267)))</f>
        <v/>
      </c>
      <c r="K267" s="27" t="str">
        <f>IF(C267="","",IF(E267=$C$10,$C$11,IF(OR(D267='Gear Train'!$R$4,D267='Gear Train'!$R$5),IF(OR(F267='Gear Train'!$R$4,F267='Gear Train'!$R$5,F267='Gear Train'!$R$6),IF(VLOOKUP(E267,$C$15:$M$514,9,FALSE)='Gear Train'!$C$3,'Gear Train'!$C$4,'Gear Train'!$C$3),VLOOKUP(E267,$C$15:$M$514,9,FALSE)),VLOOKUP(E267,$C$15:$M$514,9,FALSE))))</f>
        <v/>
      </c>
      <c r="L267" s="26" t="str">
        <f>IF(C267="","",IF(G267="-","-",IF(K267='Gear Train'!$C$3,MOD(G267+J267*360,360),MOD(G267-J267*360,360))))</f>
        <v/>
      </c>
      <c r="M267" s="26" t="str">
        <f>IF(C267="","",IF(OR(D267='Gear Train'!$R$6,D267='Gear Train'!$R$7,D267='Gear Train'!$R$8,F267='Gear Train'!$R$7),VLOOKUP(E267,$C$15:$M$514,10,FALSE),IF(D267='Gear Train'!$R$3,"-",IF(F267='Gear Train'!$R$3,1,H267/VLOOKUP(E267,$Q$15:$T$514,4,FALSE)))))</f>
        <v/>
      </c>
      <c r="N267" s="26" t="str">
        <f t="shared" si="18"/>
        <v/>
      </c>
      <c r="O267" s="28" t="str">
        <f t="shared" si="19"/>
        <v/>
      </c>
      <c r="Q267" s="21"/>
      <c r="R267" s="21"/>
      <c r="S267" s="29"/>
      <c r="T267" s="29"/>
      <c r="U267" s="29"/>
      <c r="AD267" s="1"/>
      <c r="AE267" s="1"/>
      <c r="AF267" s="1"/>
      <c r="AG267" s="1"/>
      <c r="AH267" s="1"/>
    </row>
    <row r="268" spans="2:34">
      <c r="B268" s="20"/>
      <c r="C268" s="21"/>
      <c r="D268" s="22" t="str">
        <f t="shared" si="16"/>
        <v/>
      </c>
      <c r="E268" s="21"/>
      <c r="F268" s="24" t="str">
        <f t="shared" si="17"/>
        <v/>
      </c>
      <c r="G268" s="25" t="str">
        <f>IF(C268="","",IF(D268='Gear Train'!$R$3,"-",VLOOKUP(C268,$Q$15:$S$514,3,FALSE)))</f>
        <v/>
      </c>
      <c r="H268" s="25" t="str">
        <f>IF(C268="","",IF(OR(D268='Gear Train'!$R$7,D268='Gear Train'!$R$3,D268='Gear Train'!$R$8),"-",VLOOKUP(C268,$Q$15:$T$514,4,FALSE)))</f>
        <v/>
      </c>
      <c r="I268" s="26" t="str">
        <f>IF(C268="","",IF(OR(D268='Gear Train'!$R$6,D268='Gear Train'!$R$7,D268='Gear Train'!$R$8,F268='Gear Train'!$R$7),VLOOKUP(E268,$C$15:$M$514,7,FALSE),IF(D268='Gear Train'!$R$3,VLOOKUP(C268,$Q$15:$U$514,5,FALSE),VLOOKUP(E268,$C$15:$M$514,7,FALSE)*M268)))</f>
        <v/>
      </c>
      <c r="J268" s="26" t="str">
        <f>IF(C268="","",IF(OR(D268='Gear Train'!$R$6,D268='Gear Train'!$R$7,D268='Gear Train'!$R$8,F268='Gear Train'!$R$7),VLOOKUP(E268,$C$15:$M$514,8,FALSE),IF(D268='Gear Train'!$R$3,E268/I268,VLOOKUP(E268,$C$15:$M$514,8,FALSE)/M268)))</f>
        <v/>
      </c>
      <c r="K268" s="27" t="str">
        <f>IF(C268="","",IF(E268=$C$10,$C$11,IF(OR(D268='Gear Train'!$R$4,D268='Gear Train'!$R$5),IF(OR(F268='Gear Train'!$R$4,F268='Gear Train'!$R$5,F268='Gear Train'!$R$6),IF(VLOOKUP(E268,$C$15:$M$514,9,FALSE)='Gear Train'!$C$3,'Gear Train'!$C$4,'Gear Train'!$C$3),VLOOKUP(E268,$C$15:$M$514,9,FALSE)),VLOOKUP(E268,$C$15:$M$514,9,FALSE))))</f>
        <v/>
      </c>
      <c r="L268" s="26" t="str">
        <f>IF(C268="","",IF(G268="-","-",IF(K268='Gear Train'!$C$3,MOD(G268+J268*360,360),MOD(G268-J268*360,360))))</f>
        <v/>
      </c>
      <c r="M268" s="26" t="str">
        <f>IF(C268="","",IF(OR(D268='Gear Train'!$R$6,D268='Gear Train'!$R$7,D268='Gear Train'!$R$8,F268='Gear Train'!$R$7),VLOOKUP(E268,$C$15:$M$514,10,FALSE),IF(D268='Gear Train'!$R$3,"-",IF(F268='Gear Train'!$R$3,1,H268/VLOOKUP(E268,$Q$15:$T$514,4,FALSE)))))</f>
        <v/>
      </c>
      <c r="N268" s="26" t="str">
        <f t="shared" si="18"/>
        <v/>
      </c>
      <c r="O268" s="28" t="str">
        <f t="shared" si="19"/>
        <v/>
      </c>
      <c r="Q268" s="21"/>
      <c r="R268" s="21"/>
      <c r="S268" s="29"/>
      <c r="T268" s="29"/>
      <c r="U268" s="29"/>
      <c r="AD268" s="1"/>
      <c r="AE268" s="1"/>
      <c r="AF268" s="1"/>
      <c r="AG268" s="1"/>
      <c r="AH268" s="1"/>
    </row>
    <row r="269" spans="2:34">
      <c r="B269" s="20"/>
      <c r="C269" s="21"/>
      <c r="D269" s="22" t="str">
        <f t="shared" si="16"/>
        <v/>
      </c>
      <c r="E269" s="21"/>
      <c r="F269" s="24" t="str">
        <f t="shared" si="17"/>
        <v/>
      </c>
      <c r="G269" s="25" t="str">
        <f>IF(C269="","",IF(D269='Gear Train'!$R$3,"-",VLOOKUP(C269,$Q$15:$S$514,3,FALSE)))</f>
        <v/>
      </c>
      <c r="H269" s="25" t="str">
        <f>IF(C269="","",IF(OR(D269='Gear Train'!$R$7,D269='Gear Train'!$R$3,D269='Gear Train'!$R$8),"-",VLOOKUP(C269,$Q$15:$T$514,4,FALSE)))</f>
        <v/>
      </c>
      <c r="I269" s="26" t="str">
        <f>IF(C269="","",IF(OR(D269='Gear Train'!$R$6,D269='Gear Train'!$R$7,D269='Gear Train'!$R$8,F269='Gear Train'!$R$7),VLOOKUP(E269,$C$15:$M$514,7,FALSE),IF(D269='Gear Train'!$R$3,VLOOKUP(C269,$Q$15:$U$514,5,FALSE),VLOOKUP(E269,$C$15:$M$514,7,FALSE)*M269)))</f>
        <v/>
      </c>
      <c r="J269" s="26" t="str">
        <f>IF(C269="","",IF(OR(D269='Gear Train'!$R$6,D269='Gear Train'!$R$7,D269='Gear Train'!$R$8,F269='Gear Train'!$R$7),VLOOKUP(E269,$C$15:$M$514,8,FALSE),IF(D269='Gear Train'!$R$3,E269/I269,VLOOKUP(E269,$C$15:$M$514,8,FALSE)/M269)))</f>
        <v/>
      </c>
      <c r="K269" s="27" t="str">
        <f>IF(C269="","",IF(E269=$C$10,$C$11,IF(OR(D269='Gear Train'!$R$4,D269='Gear Train'!$R$5),IF(OR(F269='Gear Train'!$R$4,F269='Gear Train'!$R$5,F269='Gear Train'!$R$6),IF(VLOOKUP(E269,$C$15:$M$514,9,FALSE)='Gear Train'!$C$3,'Gear Train'!$C$4,'Gear Train'!$C$3),VLOOKUP(E269,$C$15:$M$514,9,FALSE)),VLOOKUP(E269,$C$15:$M$514,9,FALSE))))</f>
        <v/>
      </c>
      <c r="L269" s="26" t="str">
        <f>IF(C269="","",IF(G269="-","-",IF(K269='Gear Train'!$C$3,MOD(G269+J269*360,360),MOD(G269-J269*360,360))))</f>
        <v/>
      </c>
      <c r="M269" s="26" t="str">
        <f>IF(C269="","",IF(OR(D269='Gear Train'!$R$6,D269='Gear Train'!$R$7,D269='Gear Train'!$R$8,F269='Gear Train'!$R$7),VLOOKUP(E269,$C$15:$M$514,10,FALSE),IF(D269='Gear Train'!$R$3,"-",IF(F269='Gear Train'!$R$3,1,H269/VLOOKUP(E269,$Q$15:$T$514,4,FALSE)))))</f>
        <v/>
      </c>
      <c r="N269" s="26" t="str">
        <f t="shared" si="18"/>
        <v/>
      </c>
      <c r="O269" s="28" t="str">
        <f t="shared" si="19"/>
        <v/>
      </c>
      <c r="Q269" s="21"/>
      <c r="R269" s="21"/>
      <c r="S269" s="29"/>
      <c r="T269" s="29"/>
      <c r="U269" s="29"/>
      <c r="AD269" s="1"/>
      <c r="AE269" s="1"/>
      <c r="AF269" s="1"/>
      <c r="AG269" s="1"/>
      <c r="AH269" s="1"/>
    </row>
    <row r="270" spans="2:34">
      <c r="B270" s="20"/>
      <c r="C270" s="21"/>
      <c r="D270" s="22" t="str">
        <f t="shared" si="16"/>
        <v/>
      </c>
      <c r="E270" s="21"/>
      <c r="F270" s="24" t="str">
        <f t="shared" si="17"/>
        <v/>
      </c>
      <c r="G270" s="25" t="str">
        <f>IF(C270="","",IF(D270='Gear Train'!$R$3,"-",VLOOKUP(C270,$Q$15:$S$514,3,FALSE)))</f>
        <v/>
      </c>
      <c r="H270" s="25" t="str">
        <f>IF(C270="","",IF(OR(D270='Gear Train'!$R$7,D270='Gear Train'!$R$3,D270='Gear Train'!$R$8),"-",VLOOKUP(C270,$Q$15:$T$514,4,FALSE)))</f>
        <v/>
      </c>
      <c r="I270" s="26" t="str">
        <f>IF(C270="","",IF(OR(D270='Gear Train'!$R$6,D270='Gear Train'!$R$7,D270='Gear Train'!$R$8,F270='Gear Train'!$R$7),VLOOKUP(E270,$C$15:$M$514,7,FALSE),IF(D270='Gear Train'!$R$3,VLOOKUP(C270,$Q$15:$U$514,5,FALSE),VLOOKUP(E270,$C$15:$M$514,7,FALSE)*M270)))</f>
        <v/>
      </c>
      <c r="J270" s="26" t="str">
        <f>IF(C270="","",IF(OR(D270='Gear Train'!$R$6,D270='Gear Train'!$R$7,D270='Gear Train'!$R$8,F270='Gear Train'!$R$7),VLOOKUP(E270,$C$15:$M$514,8,FALSE),IF(D270='Gear Train'!$R$3,E270/I270,VLOOKUP(E270,$C$15:$M$514,8,FALSE)/M270)))</f>
        <v/>
      </c>
      <c r="K270" s="27" t="str">
        <f>IF(C270="","",IF(E270=$C$10,$C$11,IF(OR(D270='Gear Train'!$R$4,D270='Gear Train'!$R$5),IF(OR(F270='Gear Train'!$R$4,F270='Gear Train'!$R$5,F270='Gear Train'!$R$6),IF(VLOOKUP(E270,$C$15:$M$514,9,FALSE)='Gear Train'!$C$3,'Gear Train'!$C$4,'Gear Train'!$C$3),VLOOKUP(E270,$C$15:$M$514,9,FALSE)),VLOOKUP(E270,$C$15:$M$514,9,FALSE))))</f>
        <v/>
      </c>
      <c r="L270" s="26" t="str">
        <f>IF(C270="","",IF(G270="-","-",IF(K270='Gear Train'!$C$3,MOD(G270+J270*360,360),MOD(G270-J270*360,360))))</f>
        <v/>
      </c>
      <c r="M270" s="26" t="str">
        <f>IF(C270="","",IF(OR(D270='Gear Train'!$R$6,D270='Gear Train'!$R$7,D270='Gear Train'!$R$8,F270='Gear Train'!$R$7),VLOOKUP(E270,$C$15:$M$514,10,FALSE),IF(D270='Gear Train'!$R$3,"-",IF(F270='Gear Train'!$R$3,1,H270/VLOOKUP(E270,$Q$15:$T$514,4,FALSE)))))</f>
        <v/>
      </c>
      <c r="N270" s="26" t="str">
        <f t="shared" si="18"/>
        <v/>
      </c>
      <c r="O270" s="28" t="str">
        <f t="shared" si="19"/>
        <v/>
      </c>
      <c r="Q270" s="21"/>
      <c r="R270" s="21"/>
      <c r="S270" s="29"/>
      <c r="T270" s="29"/>
      <c r="U270" s="29"/>
      <c r="AD270" s="1"/>
      <c r="AE270" s="1"/>
      <c r="AF270" s="1"/>
      <c r="AG270" s="1"/>
      <c r="AH270" s="1"/>
    </row>
    <row r="271" spans="2:34">
      <c r="B271" s="20"/>
      <c r="C271" s="21"/>
      <c r="D271" s="22" t="str">
        <f t="shared" ref="D271:D334" si="20">IF(C271="","",VLOOKUP(C271,$Q$15:$R$514,2,FALSE))</f>
        <v/>
      </c>
      <c r="E271" s="21"/>
      <c r="F271" s="24" t="str">
        <f t="shared" ref="F271:F334" si="21">IF(E271="","",IF(ISNUMBER(E271),"-",VLOOKUP(E271,$Q$15:$R$514,2,FALSE)))</f>
        <v/>
      </c>
      <c r="G271" s="25" t="str">
        <f>IF(C271="","",IF(D271='Gear Train'!$R$3,"-",VLOOKUP(C271,$Q$15:$S$514,3,FALSE)))</f>
        <v/>
      </c>
      <c r="H271" s="25" t="str">
        <f>IF(C271="","",IF(OR(D271='Gear Train'!$R$7,D271='Gear Train'!$R$3,D271='Gear Train'!$R$8),"-",VLOOKUP(C271,$Q$15:$T$514,4,FALSE)))</f>
        <v/>
      </c>
      <c r="I271" s="26" t="str">
        <f>IF(C271="","",IF(OR(D271='Gear Train'!$R$6,D271='Gear Train'!$R$7,D271='Gear Train'!$R$8,F271='Gear Train'!$R$7),VLOOKUP(E271,$C$15:$M$514,7,FALSE),IF(D271='Gear Train'!$R$3,VLOOKUP(C271,$Q$15:$U$514,5,FALSE),VLOOKUP(E271,$C$15:$M$514,7,FALSE)*M271)))</f>
        <v/>
      </c>
      <c r="J271" s="26" t="str">
        <f>IF(C271="","",IF(OR(D271='Gear Train'!$R$6,D271='Gear Train'!$R$7,D271='Gear Train'!$R$8,F271='Gear Train'!$R$7),VLOOKUP(E271,$C$15:$M$514,8,FALSE),IF(D271='Gear Train'!$R$3,E271/I271,VLOOKUP(E271,$C$15:$M$514,8,FALSE)/M271)))</f>
        <v/>
      </c>
      <c r="K271" s="27" t="str">
        <f>IF(C271="","",IF(E271=$C$10,$C$11,IF(OR(D271='Gear Train'!$R$4,D271='Gear Train'!$R$5),IF(OR(F271='Gear Train'!$R$4,F271='Gear Train'!$R$5,F271='Gear Train'!$R$6),IF(VLOOKUP(E271,$C$15:$M$514,9,FALSE)='Gear Train'!$C$3,'Gear Train'!$C$4,'Gear Train'!$C$3),VLOOKUP(E271,$C$15:$M$514,9,FALSE)),VLOOKUP(E271,$C$15:$M$514,9,FALSE))))</f>
        <v/>
      </c>
      <c r="L271" s="26" t="str">
        <f>IF(C271="","",IF(G271="-","-",IF(K271='Gear Train'!$C$3,MOD(G271+J271*360,360),MOD(G271-J271*360,360))))</f>
        <v/>
      </c>
      <c r="M271" s="26" t="str">
        <f>IF(C271="","",IF(OR(D271='Gear Train'!$R$6,D271='Gear Train'!$R$7,D271='Gear Train'!$R$8,F271='Gear Train'!$R$7),VLOOKUP(E271,$C$15:$M$514,10,FALSE),IF(D271='Gear Train'!$R$3,"-",IF(F271='Gear Train'!$R$3,1,H271/VLOOKUP(E271,$Q$15:$T$514,4,FALSE)))))</f>
        <v/>
      </c>
      <c r="N271" s="26" t="str">
        <f t="shared" ref="N271:N334" si="22">IF(B271="","",VLOOKUP(B271,$W$15:$X$114,2,FALSE))</f>
        <v/>
      </c>
      <c r="O271" s="28" t="str">
        <f t="shared" si="19"/>
        <v/>
      </c>
      <c r="Q271" s="21"/>
      <c r="R271" s="21"/>
      <c r="S271" s="29"/>
      <c r="T271" s="29"/>
      <c r="U271" s="29"/>
      <c r="AD271" s="1"/>
      <c r="AE271" s="1"/>
      <c r="AF271" s="1"/>
      <c r="AG271" s="1"/>
      <c r="AH271" s="1"/>
    </row>
    <row r="272" spans="2:34">
      <c r="B272" s="20"/>
      <c r="C272" s="21"/>
      <c r="D272" s="22" t="str">
        <f t="shared" si="20"/>
        <v/>
      </c>
      <c r="E272" s="21"/>
      <c r="F272" s="24" t="str">
        <f t="shared" si="21"/>
        <v/>
      </c>
      <c r="G272" s="25" t="str">
        <f>IF(C272="","",IF(D272='Gear Train'!$R$3,"-",VLOOKUP(C272,$Q$15:$S$514,3,FALSE)))</f>
        <v/>
      </c>
      <c r="H272" s="25" t="str">
        <f>IF(C272="","",IF(OR(D272='Gear Train'!$R$7,D272='Gear Train'!$R$3,D272='Gear Train'!$R$8),"-",VLOOKUP(C272,$Q$15:$T$514,4,FALSE)))</f>
        <v/>
      </c>
      <c r="I272" s="26" t="str">
        <f>IF(C272="","",IF(OR(D272='Gear Train'!$R$6,D272='Gear Train'!$R$7,D272='Gear Train'!$R$8,F272='Gear Train'!$R$7),VLOOKUP(E272,$C$15:$M$514,7,FALSE),IF(D272='Gear Train'!$R$3,VLOOKUP(C272,$Q$15:$U$514,5,FALSE),VLOOKUP(E272,$C$15:$M$514,7,FALSE)*M272)))</f>
        <v/>
      </c>
      <c r="J272" s="26" t="str">
        <f>IF(C272="","",IF(OR(D272='Gear Train'!$R$6,D272='Gear Train'!$R$7,D272='Gear Train'!$R$8,F272='Gear Train'!$R$7),VLOOKUP(E272,$C$15:$M$514,8,FALSE),IF(D272='Gear Train'!$R$3,E272/I272,VLOOKUP(E272,$C$15:$M$514,8,FALSE)/M272)))</f>
        <v/>
      </c>
      <c r="K272" s="27" t="str">
        <f>IF(C272="","",IF(E272=$C$10,$C$11,IF(OR(D272='Gear Train'!$R$4,D272='Gear Train'!$R$5),IF(OR(F272='Gear Train'!$R$4,F272='Gear Train'!$R$5,F272='Gear Train'!$R$6),IF(VLOOKUP(E272,$C$15:$M$514,9,FALSE)='Gear Train'!$C$3,'Gear Train'!$C$4,'Gear Train'!$C$3),VLOOKUP(E272,$C$15:$M$514,9,FALSE)),VLOOKUP(E272,$C$15:$M$514,9,FALSE))))</f>
        <v/>
      </c>
      <c r="L272" s="26" t="str">
        <f>IF(C272="","",IF(G272="-","-",IF(K272='Gear Train'!$C$3,MOD(G272+J272*360,360),MOD(G272-J272*360,360))))</f>
        <v/>
      </c>
      <c r="M272" s="26" t="str">
        <f>IF(C272="","",IF(OR(D272='Gear Train'!$R$6,D272='Gear Train'!$R$7,D272='Gear Train'!$R$8,F272='Gear Train'!$R$7),VLOOKUP(E272,$C$15:$M$514,10,FALSE),IF(D272='Gear Train'!$R$3,"-",IF(F272='Gear Train'!$R$3,1,H272/VLOOKUP(E272,$Q$15:$T$514,4,FALSE)))))</f>
        <v/>
      </c>
      <c r="N272" s="26" t="str">
        <f t="shared" si="22"/>
        <v/>
      </c>
      <c r="O272" s="28" t="str">
        <f t="shared" ref="O272:O335" si="23">IF(N272="","",1-I272/N272)</f>
        <v/>
      </c>
      <c r="Q272" s="21"/>
      <c r="R272" s="21"/>
      <c r="S272" s="29"/>
      <c r="T272" s="29"/>
      <c r="U272" s="29"/>
      <c r="AD272" s="1"/>
      <c r="AE272" s="1"/>
      <c r="AF272" s="1"/>
      <c r="AG272" s="1"/>
      <c r="AH272" s="1"/>
    </row>
    <row r="273" spans="2:34">
      <c r="B273" s="20"/>
      <c r="C273" s="21"/>
      <c r="D273" s="22" t="str">
        <f t="shared" si="20"/>
        <v/>
      </c>
      <c r="E273" s="21"/>
      <c r="F273" s="24" t="str">
        <f t="shared" si="21"/>
        <v/>
      </c>
      <c r="G273" s="25" t="str">
        <f>IF(C273="","",IF(D273='Gear Train'!$R$3,"-",VLOOKUP(C273,$Q$15:$S$514,3,FALSE)))</f>
        <v/>
      </c>
      <c r="H273" s="25" t="str">
        <f>IF(C273="","",IF(OR(D273='Gear Train'!$R$7,D273='Gear Train'!$R$3,D273='Gear Train'!$R$8),"-",VLOOKUP(C273,$Q$15:$T$514,4,FALSE)))</f>
        <v/>
      </c>
      <c r="I273" s="26" t="str">
        <f>IF(C273="","",IF(OR(D273='Gear Train'!$R$6,D273='Gear Train'!$R$7,D273='Gear Train'!$R$8,F273='Gear Train'!$R$7),VLOOKUP(E273,$C$15:$M$514,7,FALSE),IF(D273='Gear Train'!$R$3,VLOOKUP(C273,$Q$15:$U$514,5,FALSE),VLOOKUP(E273,$C$15:$M$514,7,FALSE)*M273)))</f>
        <v/>
      </c>
      <c r="J273" s="26" t="str">
        <f>IF(C273="","",IF(OR(D273='Gear Train'!$R$6,D273='Gear Train'!$R$7,D273='Gear Train'!$R$8,F273='Gear Train'!$R$7),VLOOKUP(E273,$C$15:$M$514,8,FALSE),IF(D273='Gear Train'!$R$3,E273/I273,VLOOKUP(E273,$C$15:$M$514,8,FALSE)/M273)))</f>
        <v/>
      </c>
      <c r="K273" s="27" t="str">
        <f>IF(C273="","",IF(E273=$C$10,$C$11,IF(OR(D273='Gear Train'!$R$4,D273='Gear Train'!$R$5),IF(OR(F273='Gear Train'!$R$4,F273='Gear Train'!$R$5,F273='Gear Train'!$R$6),IF(VLOOKUP(E273,$C$15:$M$514,9,FALSE)='Gear Train'!$C$3,'Gear Train'!$C$4,'Gear Train'!$C$3),VLOOKUP(E273,$C$15:$M$514,9,FALSE)),VLOOKUP(E273,$C$15:$M$514,9,FALSE))))</f>
        <v/>
      </c>
      <c r="L273" s="26" t="str">
        <f>IF(C273="","",IF(G273="-","-",IF(K273='Gear Train'!$C$3,MOD(G273+J273*360,360),MOD(G273-J273*360,360))))</f>
        <v/>
      </c>
      <c r="M273" s="26" t="str">
        <f>IF(C273="","",IF(OR(D273='Gear Train'!$R$6,D273='Gear Train'!$R$7,D273='Gear Train'!$R$8,F273='Gear Train'!$R$7),VLOOKUP(E273,$C$15:$M$514,10,FALSE),IF(D273='Gear Train'!$R$3,"-",IF(F273='Gear Train'!$R$3,1,H273/VLOOKUP(E273,$Q$15:$T$514,4,FALSE)))))</f>
        <v/>
      </c>
      <c r="N273" s="26" t="str">
        <f t="shared" si="22"/>
        <v/>
      </c>
      <c r="O273" s="28" t="str">
        <f t="shared" si="23"/>
        <v/>
      </c>
      <c r="Q273" s="21"/>
      <c r="R273" s="21"/>
      <c r="S273" s="29"/>
      <c r="T273" s="29"/>
      <c r="U273" s="29"/>
      <c r="AD273" s="1"/>
      <c r="AE273" s="1"/>
      <c r="AF273" s="1"/>
      <c r="AG273" s="1"/>
      <c r="AH273" s="1"/>
    </row>
    <row r="274" spans="2:34">
      <c r="B274" s="20"/>
      <c r="C274" s="21"/>
      <c r="D274" s="22" t="str">
        <f t="shared" si="20"/>
        <v/>
      </c>
      <c r="E274" s="21"/>
      <c r="F274" s="24" t="str">
        <f t="shared" si="21"/>
        <v/>
      </c>
      <c r="G274" s="25" t="str">
        <f>IF(C274="","",IF(D274='Gear Train'!$R$3,"-",VLOOKUP(C274,$Q$15:$S$514,3,FALSE)))</f>
        <v/>
      </c>
      <c r="H274" s="25" t="str">
        <f>IF(C274="","",IF(OR(D274='Gear Train'!$R$7,D274='Gear Train'!$R$3,D274='Gear Train'!$R$8),"-",VLOOKUP(C274,$Q$15:$T$514,4,FALSE)))</f>
        <v/>
      </c>
      <c r="I274" s="26" t="str">
        <f>IF(C274="","",IF(OR(D274='Gear Train'!$R$6,D274='Gear Train'!$R$7,D274='Gear Train'!$R$8,F274='Gear Train'!$R$7),VLOOKUP(E274,$C$15:$M$514,7,FALSE),IF(D274='Gear Train'!$R$3,VLOOKUP(C274,$Q$15:$U$514,5,FALSE),VLOOKUP(E274,$C$15:$M$514,7,FALSE)*M274)))</f>
        <v/>
      </c>
      <c r="J274" s="26" t="str">
        <f>IF(C274="","",IF(OR(D274='Gear Train'!$R$6,D274='Gear Train'!$R$7,D274='Gear Train'!$R$8,F274='Gear Train'!$R$7),VLOOKUP(E274,$C$15:$M$514,8,FALSE),IF(D274='Gear Train'!$R$3,E274/I274,VLOOKUP(E274,$C$15:$M$514,8,FALSE)/M274)))</f>
        <v/>
      </c>
      <c r="K274" s="27" t="str">
        <f>IF(C274="","",IF(E274=$C$10,$C$11,IF(OR(D274='Gear Train'!$R$4,D274='Gear Train'!$R$5),IF(OR(F274='Gear Train'!$R$4,F274='Gear Train'!$R$5,F274='Gear Train'!$R$6),IF(VLOOKUP(E274,$C$15:$M$514,9,FALSE)='Gear Train'!$C$3,'Gear Train'!$C$4,'Gear Train'!$C$3),VLOOKUP(E274,$C$15:$M$514,9,FALSE)),VLOOKUP(E274,$C$15:$M$514,9,FALSE))))</f>
        <v/>
      </c>
      <c r="L274" s="26" t="str">
        <f>IF(C274="","",IF(G274="-","-",IF(K274='Gear Train'!$C$3,MOD(G274+J274*360,360),MOD(G274-J274*360,360))))</f>
        <v/>
      </c>
      <c r="M274" s="26" t="str">
        <f>IF(C274="","",IF(OR(D274='Gear Train'!$R$6,D274='Gear Train'!$R$7,D274='Gear Train'!$R$8,F274='Gear Train'!$R$7),VLOOKUP(E274,$C$15:$M$514,10,FALSE),IF(D274='Gear Train'!$R$3,"-",IF(F274='Gear Train'!$R$3,1,H274/VLOOKUP(E274,$Q$15:$T$514,4,FALSE)))))</f>
        <v/>
      </c>
      <c r="N274" s="26" t="str">
        <f t="shared" si="22"/>
        <v/>
      </c>
      <c r="O274" s="28" t="str">
        <f t="shared" si="23"/>
        <v/>
      </c>
      <c r="Q274" s="21"/>
      <c r="R274" s="21"/>
      <c r="S274" s="29"/>
      <c r="T274" s="29"/>
      <c r="U274" s="29"/>
      <c r="AD274" s="1"/>
      <c r="AE274" s="1"/>
      <c r="AF274" s="1"/>
      <c r="AG274" s="1"/>
      <c r="AH274" s="1"/>
    </row>
    <row r="275" spans="2:34">
      <c r="B275" s="20"/>
      <c r="C275" s="21"/>
      <c r="D275" s="22" t="str">
        <f t="shared" si="20"/>
        <v/>
      </c>
      <c r="E275" s="21"/>
      <c r="F275" s="24" t="str">
        <f t="shared" si="21"/>
        <v/>
      </c>
      <c r="G275" s="25" t="str">
        <f>IF(C275="","",IF(D275='Gear Train'!$R$3,"-",VLOOKUP(C275,$Q$15:$S$514,3,FALSE)))</f>
        <v/>
      </c>
      <c r="H275" s="25" t="str">
        <f>IF(C275="","",IF(OR(D275='Gear Train'!$R$7,D275='Gear Train'!$R$3,D275='Gear Train'!$R$8),"-",VLOOKUP(C275,$Q$15:$T$514,4,FALSE)))</f>
        <v/>
      </c>
      <c r="I275" s="26" t="str">
        <f>IF(C275="","",IF(OR(D275='Gear Train'!$R$6,D275='Gear Train'!$R$7,D275='Gear Train'!$R$8,F275='Gear Train'!$R$7),VLOOKUP(E275,$C$15:$M$514,7,FALSE),IF(D275='Gear Train'!$R$3,VLOOKUP(C275,$Q$15:$U$514,5,FALSE),VLOOKUP(E275,$C$15:$M$514,7,FALSE)*M275)))</f>
        <v/>
      </c>
      <c r="J275" s="26" t="str">
        <f>IF(C275="","",IF(OR(D275='Gear Train'!$R$6,D275='Gear Train'!$R$7,D275='Gear Train'!$R$8,F275='Gear Train'!$R$7),VLOOKUP(E275,$C$15:$M$514,8,FALSE),IF(D275='Gear Train'!$R$3,E275/I275,VLOOKUP(E275,$C$15:$M$514,8,FALSE)/M275)))</f>
        <v/>
      </c>
      <c r="K275" s="27" t="str">
        <f>IF(C275="","",IF(E275=$C$10,$C$11,IF(OR(D275='Gear Train'!$R$4,D275='Gear Train'!$R$5),IF(OR(F275='Gear Train'!$R$4,F275='Gear Train'!$R$5,F275='Gear Train'!$R$6),IF(VLOOKUP(E275,$C$15:$M$514,9,FALSE)='Gear Train'!$C$3,'Gear Train'!$C$4,'Gear Train'!$C$3),VLOOKUP(E275,$C$15:$M$514,9,FALSE)),VLOOKUP(E275,$C$15:$M$514,9,FALSE))))</f>
        <v/>
      </c>
      <c r="L275" s="26" t="str">
        <f>IF(C275="","",IF(G275="-","-",IF(K275='Gear Train'!$C$3,MOD(G275+J275*360,360),MOD(G275-J275*360,360))))</f>
        <v/>
      </c>
      <c r="M275" s="26" t="str">
        <f>IF(C275="","",IF(OR(D275='Gear Train'!$R$6,D275='Gear Train'!$R$7,D275='Gear Train'!$R$8,F275='Gear Train'!$R$7),VLOOKUP(E275,$C$15:$M$514,10,FALSE),IF(D275='Gear Train'!$R$3,"-",IF(F275='Gear Train'!$R$3,1,H275/VLOOKUP(E275,$Q$15:$T$514,4,FALSE)))))</f>
        <v/>
      </c>
      <c r="N275" s="26" t="str">
        <f t="shared" si="22"/>
        <v/>
      </c>
      <c r="O275" s="28" t="str">
        <f t="shared" si="23"/>
        <v/>
      </c>
      <c r="Q275" s="21"/>
      <c r="R275" s="21"/>
      <c r="S275" s="29"/>
      <c r="T275" s="29"/>
      <c r="U275" s="29"/>
      <c r="AD275" s="1"/>
      <c r="AE275" s="1"/>
      <c r="AF275" s="1"/>
      <c r="AG275" s="1"/>
      <c r="AH275" s="1"/>
    </row>
    <row r="276" spans="2:34">
      <c r="B276" s="20"/>
      <c r="C276" s="21"/>
      <c r="D276" s="22" t="str">
        <f t="shared" si="20"/>
        <v/>
      </c>
      <c r="E276" s="21"/>
      <c r="F276" s="24" t="str">
        <f t="shared" si="21"/>
        <v/>
      </c>
      <c r="G276" s="25" t="str">
        <f>IF(C276="","",IF(D276='Gear Train'!$R$3,"-",VLOOKUP(C276,$Q$15:$S$514,3,FALSE)))</f>
        <v/>
      </c>
      <c r="H276" s="25" t="str">
        <f>IF(C276="","",IF(OR(D276='Gear Train'!$R$7,D276='Gear Train'!$R$3,D276='Gear Train'!$R$8),"-",VLOOKUP(C276,$Q$15:$T$514,4,FALSE)))</f>
        <v/>
      </c>
      <c r="I276" s="26" t="str">
        <f>IF(C276="","",IF(OR(D276='Gear Train'!$R$6,D276='Gear Train'!$R$7,D276='Gear Train'!$R$8,F276='Gear Train'!$R$7),VLOOKUP(E276,$C$15:$M$514,7,FALSE),IF(D276='Gear Train'!$R$3,VLOOKUP(C276,$Q$15:$U$514,5,FALSE),VLOOKUP(E276,$C$15:$M$514,7,FALSE)*M276)))</f>
        <v/>
      </c>
      <c r="J276" s="26" t="str">
        <f>IF(C276="","",IF(OR(D276='Gear Train'!$R$6,D276='Gear Train'!$R$7,D276='Gear Train'!$R$8,F276='Gear Train'!$R$7),VLOOKUP(E276,$C$15:$M$514,8,FALSE),IF(D276='Gear Train'!$R$3,E276/I276,VLOOKUP(E276,$C$15:$M$514,8,FALSE)/M276)))</f>
        <v/>
      </c>
      <c r="K276" s="27" t="str">
        <f>IF(C276="","",IF(E276=$C$10,$C$11,IF(OR(D276='Gear Train'!$R$4,D276='Gear Train'!$R$5),IF(OR(F276='Gear Train'!$R$4,F276='Gear Train'!$R$5,F276='Gear Train'!$R$6),IF(VLOOKUP(E276,$C$15:$M$514,9,FALSE)='Gear Train'!$C$3,'Gear Train'!$C$4,'Gear Train'!$C$3),VLOOKUP(E276,$C$15:$M$514,9,FALSE)),VLOOKUP(E276,$C$15:$M$514,9,FALSE))))</f>
        <v/>
      </c>
      <c r="L276" s="26" t="str">
        <f>IF(C276="","",IF(G276="-","-",IF(K276='Gear Train'!$C$3,MOD(G276+J276*360,360),MOD(G276-J276*360,360))))</f>
        <v/>
      </c>
      <c r="M276" s="26" t="str">
        <f>IF(C276="","",IF(OR(D276='Gear Train'!$R$6,D276='Gear Train'!$R$7,D276='Gear Train'!$R$8,F276='Gear Train'!$R$7),VLOOKUP(E276,$C$15:$M$514,10,FALSE),IF(D276='Gear Train'!$R$3,"-",IF(F276='Gear Train'!$R$3,1,H276/VLOOKUP(E276,$Q$15:$T$514,4,FALSE)))))</f>
        <v/>
      </c>
      <c r="N276" s="26" t="str">
        <f t="shared" si="22"/>
        <v/>
      </c>
      <c r="O276" s="28" t="str">
        <f t="shared" si="23"/>
        <v/>
      </c>
      <c r="Q276" s="21"/>
      <c r="R276" s="21"/>
      <c r="S276" s="29"/>
      <c r="T276" s="29"/>
      <c r="U276" s="29"/>
      <c r="AD276" s="1"/>
      <c r="AE276" s="1"/>
      <c r="AF276" s="1"/>
      <c r="AG276" s="1"/>
      <c r="AH276" s="1"/>
    </row>
    <row r="277" spans="2:34">
      <c r="B277" s="20"/>
      <c r="C277" s="21"/>
      <c r="D277" s="22" t="str">
        <f t="shared" si="20"/>
        <v/>
      </c>
      <c r="E277" s="21"/>
      <c r="F277" s="24" t="str">
        <f t="shared" si="21"/>
        <v/>
      </c>
      <c r="G277" s="25" t="str">
        <f>IF(C277="","",IF(D277='Gear Train'!$R$3,"-",VLOOKUP(C277,$Q$15:$S$514,3,FALSE)))</f>
        <v/>
      </c>
      <c r="H277" s="25" t="str">
        <f>IF(C277="","",IF(OR(D277='Gear Train'!$R$7,D277='Gear Train'!$R$3,D277='Gear Train'!$R$8),"-",VLOOKUP(C277,$Q$15:$T$514,4,FALSE)))</f>
        <v/>
      </c>
      <c r="I277" s="26" t="str">
        <f>IF(C277="","",IF(OR(D277='Gear Train'!$R$6,D277='Gear Train'!$R$7,D277='Gear Train'!$R$8,F277='Gear Train'!$R$7),VLOOKUP(E277,$C$15:$M$514,7,FALSE),IF(D277='Gear Train'!$R$3,VLOOKUP(C277,$Q$15:$U$514,5,FALSE),VLOOKUP(E277,$C$15:$M$514,7,FALSE)*M277)))</f>
        <v/>
      </c>
      <c r="J277" s="26" t="str">
        <f>IF(C277="","",IF(OR(D277='Gear Train'!$R$6,D277='Gear Train'!$R$7,D277='Gear Train'!$R$8,F277='Gear Train'!$R$7),VLOOKUP(E277,$C$15:$M$514,8,FALSE),IF(D277='Gear Train'!$R$3,E277/I277,VLOOKUP(E277,$C$15:$M$514,8,FALSE)/M277)))</f>
        <v/>
      </c>
      <c r="K277" s="27" t="str">
        <f>IF(C277="","",IF(E277=$C$10,$C$11,IF(OR(D277='Gear Train'!$R$4,D277='Gear Train'!$R$5),IF(OR(F277='Gear Train'!$R$4,F277='Gear Train'!$R$5,F277='Gear Train'!$R$6),IF(VLOOKUP(E277,$C$15:$M$514,9,FALSE)='Gear Train'!$C$3,'Gear Train'!$C$4,'Gear Train'!$C$3),VLOOKUP(E277,$C$15:$M$514,9,FALSE)),VLOOKUP(E277,$C$15:$M$514,9,FALSE))))</f>
        <v/>
      </c>
      <c r="L277" s="26" t="str">
        <f>IF(C277="","",IF(G277="-","-",IF(K277='Gear Train'!$C$3,MOD(G277+J277*360,360),MOD(G277-J277*360,360))))</f>
        <v/>
      </c>
      <c r="M277" s="26" t="str">
        <f>IF(C277="","",IF(OR(D277='Gear Train'!$R$6,D277='Gear Train'!$R$7,D277='Gear Train'!$R$8,F277='Gear Train'!$R$7),VLOOKUP(E277,$C$15:$M$514,10,FALSE),IF(D277='Gear Train'!$R$3,"-",IF(F277='Gear Train'!$R$3,1,H277/VLOOKUP(E277,$Q$15:$T$514,4,FALSE)))))</f>
        <v/>
      </c>
      <c r="N277" s="26" t="str">
        <f t="shared" si="22"/>
        <v/>
      </c>
      <c r="O277" s="28" t="str">
        <f t="shared" si="23"/>
        <v/>
      </c>
      <c r="Q277" s="21"/>
      <c r="R277" s="21"/>
      <c r="S277" s="29"/>
      <c r="T277" s="29"/>
      <c r="U277" s="29"/>
      <c r="AD277" s="1"/>
      <c r="AE277" s="1"/>
      <c r="AF277" s="1"/>
      <c r="AG277" s="1"/>
      <c r="AH277" s="1"/>
    </row>
    <row r="278" spans="2:34">
      <c r="B278" s="20"/>
      <c r="C278" s="21"/>
      <c r="D278" s="22" t="str">
        <f t="shared" si="20"/>
        <v/>
      </c>
      <c r="E278" s="21"/>
      <c r="F278" s="24" t="str">
        <f t="shared" si="21"/>
        <v/>
      </c>
      <c r="G278" s="25" t="str">
        <f>IF(C278="","",IF(D278='Gear Train'!$R$3,"-",VLOOKUP(C278,$Q$15:$S$514,3,FALSE)))</f>
        <v/>
      </c>
      <c r="H278" s="25" t="str">
        <f>IF(C278="","",IF(OR(D278='Gear Train'!$R$7,D278='Gear Train'!$R$3,D278='Gear Train'!$R$8),"-",VLOOKUP(C278,$Q$15:$T$514,4,FALSE)))</f>
        <v/>
      </c>
      <c r="I278" s="26" t="str">
        <f>IF(C278="","",IF(OR(D278='Gear Train'!$R$6,D278='Gear Train'!$R$7,D278='Gear Train'!$R$8,F278='Gear Train'!$R$7),VLOOKUP(E278,$C$15:$M$514,7,FALSE),IF(D278='Gear Train'!$R$3,VLOOKUP(C278,$Q$15:$U$514,5,FALSE),VLOOKUP(E278,$C$15:$M$514,7,FALSE)*M278)))</f>
        <v/>
      </c>
      <c r="J278" s="26" t="str">
        <f>IF(C278="","",IF(OR(D278='Gear Train'!$R$6,D278='Gear Train'!$R$7,D278='Gear Train'!$R$8,F278='Gear Train'!$R$7),VLOOKUP(E278,$C$15:$M$514,8,FALSE),IF(D278='Gear Train'!$R$3,E278/I278,VLOOKUP(E278,$C$15:$M$514,8,FALSE)/M278)))</f>
        <v/>
      </c>
      <c r="K278" s="27" t="str">
        <f>IF(C278="","",IF(E278=$C$10,$C$11,IF(OR(D278='Gear Train'!$R$4,D278='Gear Train'!$R$5),IF(OR(F278='Gear Train'!$R$4,F278='Gear Train'!$R$5,F278='Gear Train'!$R$6),IF(VLOOKUP(E278,$C$15:$M$514,9,FALSE)='Gear Train'!$C$3,'Gear Train'!$C$4,'Gear Train'!$C$3),VLOOKUP(E278,$C$15:$M$514,9,FALSE)),VLOOKUP(E278,$C$15:$M$514,9,FALSE))))</f>
        <v/>
      </c>
      <c r="L278" s="26" t="str">
        <f>IF(C278="","",IF(G278="-","-",IF(K278='Gear Train'!$C$3,MOD(G278+J278*360,360),MOD(G278-J278*360,360))))</f>
        <v/>
      </c>
      <c r="M278" s="26" t="str">
        <f>IF(C278="","",IF(OR(D278='Gear Train'!$R$6,D278='Gear Train'!$R$7,D278='Gear Train'!$R$8,F278='Gear Train'!$R$7),VLOOKUP(E278,$C$15:$M$514,10,FALSE),IF(D278='Gear Train'!$R$3,"-",IF(F278='Gear Train'!$R$3,1,H278/VLOOKUP(E278,$Q$15:$T$514,4,FALSE)))))</f>
        <v/>
      </c>
      <c r="N278" s="26" t="str">
        <f t="shared" si="22"/>
        <v/>
      </c>
      <c r="O278" s="28" t="str">
        <f t="shared" si="23"/>
        <v/>
      </c>
      <c r="Q278" s="21"/>
      <c r="R278" s="21"/>
      <c r="S278" s="29"/>
      <c r="T278" s="29"/>
      <c r="U278" s="29"/>
      <c r="AD278" s="1"/>
      <c r="AE278" s="1"/>
      <c r="AF278" s="1"/>
      <c r="AG278" s="1"/>
      <c r="AH278" s="1"/>
    </row>
    <row r="279" spans="2:34">
      <c r="B279" s="20"/>
      <c r="C279" s="21"/>
      <c r="D279" s="22" t="str">
        <f t="shared" si="20"/>
        <v/>
      </c>
      <c r="E279" s="21"/>
      <c r="F279" s="24" t="str">
        <f t="shared" si="21"/>
        <v/>
      </c>
      <c r="G279" s="25" t="str">
        <f>IF(C279="","",IF(D279='Gear Train'!$R$3,"-",VLOOKUP(C279,$Q$15:$S$514,3,FALSE)))</f>
        <v/>
      </c>
      <c r="H279" s="25" t="str">
        <f>IF(C279="","",IF(OR(D279='Gear Train'!$R$7,D279='Gear Train'!$R$3,D279='Gear Train'!$R$8),"-",VLOOKUP(C279,$Q$15:$T$514,4,FALSE)))</f>
        <v/>
      </c>
      <c r="I279" s="26" t="str">
        <f>IF(C279="","",IF(OR(D279='Gear Train'!$R$6,D279='Gear Train'!$R$7,D279='Gear Train'!$R$8,F279='Gear Train'!$R$7),VLOOKUP(E279,$C$15:$M$514,7,FALSE),IF(D279='Gear Train'!$R$3,VLOOKUP(C279,$Q$15:$U$514,5,FALSE),VLOOKUP(E279,$C$15:$M$514,7,FALSE)*M279)))</f>
        <v/>
      </c>
      <c r="J279" s="26" t="str">
        <f>IF(C279="","",IF(OR(D279='Gear Train'!$R$6,D279='Gear Train'!$R$7,D279='Gear Train'!$R$8,F279='Gear Train'!$R$7),VLOOKUP(E279,$C$15:$M$514,8,FALSE),IF(D279='Gear Train'!$R$3,E279/I279,VLOOKUP(E279,$C$15:$M$514,8,FALSE)/M279)))</f>
        <v/>
      </c>
      <c r="K279" s="27" t="str">
        <f>IF(C279="","",IF(E279=$C$10,$C$11,IF(OR(D279='Gear Train'!$R$4,D279='Gear Train'!$R$5),IF(OR(F279='Gear Train'!$R$4,F279='Gear Train'!$R$5,F279='Gear Train'!$R$6),IF(VLOOKUP(E279,$C$15:$M$514,9,FALSE)='Gear Train'!$C$3,'Gear Train'!$C$4,'Gear Train'!$C$3),VLOOKUP(E279,$C$15:$M$514,9,FALSE)),VLOOKUP(E279,$C$15:$M$514,9,FALSE))))</f>
        <v/>
      </c>
      <c r="L279" s="26" t="str">
        <f>IF(C279="","",IF(G279="-","-",IF(K279='Gear Train'!$C$3,MOD(G279+J279*360,360),MOD(G279-J279*360,360))))</f>
        <v/>
      </c>
      <c r="M279" s="26" t="str">
        <f>IF(C279="","",IF(OR(D279='Gear Train'!$R$6,D279='Gear Train'!$R$7,D279='Gear Train'!$R$8,F279='Gear Train'!$R$7),VLOOKUP(E279,$C$15:$M$514,10,FALSE),IF(D279='Gear Train'!$R$3,"-",IF(F279='Gear Train'!$R$3,1,H279/VLOOKUP(E279,$Q$15:$T$514,4,FALSE)))))</f>
        <v/>
      </c>
      <c r="N279" s="26" t="str">
        <f t="shared" si="22"/>
        <v/>
      </c>
      <c r="O279" s="28" t="str">
        <f t="shared" si="23"/>
        <v/>
      </c>
      <c r="Q279" s="21"/>
      <c r="R279" s="21"/>
      <c r="S279" s="29"/>
      <c r="T279" s="29"/>
      <c r="U279" s="29"/>
      <c r="AD279" s="1"/>
      <c r="AE279" s="1"/>
      <c r="AF279" s="1"/>
      <c r="AG279" s="1"/>
      <c r="AH279" s="1"/>
    </row>
    <row r="280" spans="2:34">
      <c r="B280" s="20"/>
      <c r="C280" s="21"/>
      <c r="D280" s="22" t="str">
        <f t="shared" si="20"/>
        <v/>
      </c>
      <c r="E280" s="21"/>
      <c r="F280" s="24" t="str">
        <f t="shared" si="21"/>
        <v/>
      </c>
      <c r="G280" s="25" t="str">
        <f>IF(C280="","",IF(D280='Gear Train'!$R$3,"-",VLOOKUP(C280,$Q$15:$S$514,3,FALSE)))</f>
        <v/>
      </c>
      <c r="H280" s="25" t="str">
        <f>IF(C280="","",IF(OR(D280='Gear Train'!$R$7,D280='Gear Train'!$R$3,D280='Gear Train'!$R$8),"-",VLOOKUP(C280,$Q$15:$T$514,4,FALSE)))</f>
        <v/>
      </c>
      <c r="I280" s="26" t="str">
        <f>IF(C280="","",IF(OR(D280='Gear Train'!$R$6,D280='Gear Train'!$R$7,D280='Gear Train'!$R$8,F280='Gear Train'!$R$7),VLOOKUP(E280,$C$15:$M$514,7,FALSE),IF(D280='Gear Train'!$R$3,VLOOKUP(C280,$Q$15:$U$514,5,FALSE),VLOOKUP(E280,$C$15:$M$514,7,FALSE)*M280)))</f>
        <v/>
      </c>
      <c r="J280" s="26" t="str">
        <f>IF(C280="","",IF(OR(D280='Gear Train'!$R$6,D280='Gear Train'!$R$7,D280='Gear Train'!$R$8,F280='Gear Train'!$R$7),VLOOKUP(E280,$C$15:$M$514,8,FALSE),IF(D280='Gear Train'!$R$3,E280/I280,VLOOKUP(E280,$C$15:$M$514,8,FALSE)/M280)))</f>
        <v/>
      </c>
      <c r="K280" s="27" t="str">
        <f>IF(C280="","",IF(E280=$C$10,$C$11,IF(OR(D280='Gear Train'!$R$4,D280='Gear Train'!$R$5),IF(OR(F280='Gear Train'!$R$4,F280='Gear Train'!$R$5,F280='Gear Train'!$R$6),IF(VLOOKUP(E280,$C$15:$M$514,9,FALSE)='Gear Train'!$C$3,'Gear Train'!$C$4,'Gear Train'!$C$3),VLOOKUP(E280,$C$15:$M$514,9,FALSE)),VLOOKUP(E280,$C$15:$M$514,9,FALSE))))</f>
        <v/>
      </c>
      <c r="L280" s="26" t="str">
        <f>IF(C280="","",IF(G280="-","-",IF(K280='Gear Train'!$C$3,MOD(G280+J280*360,360),MOD(G280-J280*360,360))))</f>
        <v/>
      </c>
      <c r="M280" s="26" t="str">
        <f>IF(C280="","",IF(OR(D280='Gear Train'!$R$6,D280='Gear Train'!$R$7,D280='Gear Train'!$R$8,F280='Gear Train'!$R$7),VLOOKUP(E280,$C$15:$M$514,10,FALSE),IF(D280='Gear Train'!$R$3,"-",IF(F280='Gear Train'!$R$3,1,H280/VLOOKUP(E280,$Q$15:$T$514,4,FALSE)))))</f>
        <v/>
      </c>
      <c r="N280" s="26" t="str">
        <f t="shared" si="22"/>
        <v/>
      </c>
      <c r="O280" s="28" t="str">
        <f t="shared" si="23"/>
        <v/>
      </c>
      <c r="Q280" s="21"/>
      <c r="R280" s="21"/>
      <c r="S280" s="29"/>
      <c r="T280" s="29"/>
      <c r="U280" s="29"/>
      <c r="AD280" s="1"/>
      <c r="AE280" s="1"/>
      <c r="AF280" s="1"/>
      <c r="AG280" s="1"/>
      <c r="AH280" s="1"/>
    </row>
    <row r="281" spans="2:34">
      <c r="B281" s="20"/>
      <c r="C281" s="21"/>
      <c r="D281" s="22" t="str">
        <f t="shared" si="20"/>
        <v/>
      </c>
      <c r="E281" s="21"/>
      <c r="F281" s="24" t="str">
        <f t="shared" si="21"/>
        <v/>
      </c>
      <c r="G281" s="25" t="str">
        <f>IF(C281="","",IF(D281='Gear Train'!$R$3,"-",VLOOKUP(C281,$Q$15:$S$514,3,FALSE)))</f>
        <v/>
      </c>
      <c r="H281" s="25" t="str">
        <f>IF(C281="","",IF(OR(D281='Gear Train'!$R$7,D281='Gear Train'!$R$3,D281='Gear Train'!$R$8),"-",VLOOKUP(C281,$Q$15:$T$514,4,FALSE)))</f>
        <v/>
      </c>
      <c r="I281" s="26" t="str">
        <f>IF(C281="","",IF(OR(D281='Gear Train'!$R$6,D281='Gear Train'!$R$7,D281='Gear Train'!$R$8,F281='Gear Train'!$R$7),VLOOKUP(E281,$C$15:$M$514,7,FALSE),IF(D281='Gear Train'!$R$3,VLOOKUP(C281,$Q$15:$U$514,5,FALSE),VLOOKUP(E281,$C$15:$M$514,7,FALSE)*M281)))</f>
        <v/>
      </c>
      <c r="J281" s="26" t="str">
        <f>IF(C281="","",IF(OR(D281='Gear Train'!$R$6,D281='Gear Train'!$R$7,D281='Gear Train'!$R$8,F281='Gear Train'!$R$7),VLOOKUP(E281,$C$15:$M$514,8,FALSE),IF(D281='Gear Train'!$R$3,E281/I281,VLOOKUP(E281,$C$15:$M$514,8,FALSE)/M281)))</f>
        <v/>
      </c>
      <c r="K281" s="27" t="str">
        <f>IF(C281="","",IF(E281=$C$10,$C$11,IF(OR(D281='Gear Train'!$R$4,D281='Gear Train'!$R$5),IF(OR(F281='Gear Train'!$R$4,F281='Gear Train'!$R$5,F281='Gear Train'!$R$6),IF(VLOOKUP(E281,$C$15:$M$514,9,FALSE)='Gear Train'!$C$3,'Gear Train'!$C$4,'Gear Train'!$C$3),VLOOKUP(E281,$C$15:$M$514,9,FALSE)),VLOOKUP(E281,$C$15:$M$514,9,FALSE))))</f>
        <v/>
      </c>
      <c r="L281" s="26" t="str">
        <f>IF(C281="","",IF(G281="-","-",IF(K281='Gear Train'!$C$3,MOD(G281+J281*360,360),MOD(G281-J281*360,360))))</f>
        <v/>
      </c>
      <c r="M281" s="26" t="str">
        <f>IF(C281="","",IF(OR(D281='Gear Train'!$R$6,D281='Gear Train'!$R$7,D281='Gear Train'!$R$8,F281='Gear Train'!$R$7),VLOOKUP(E281,$C$15:$M$514,10,FALSE),IF(D281='Gear Train'!$R$3,"-",IF(F281='Gear Train'!$R$3,1,H281/VLOOKUP(E281,$Q$15:$T$514,4,FALSE)))))</f>
        <v/>
      </c>
      <c r="N281" s="26" t="str">
        <f t="shared" si="22"/>
        <v/>
      </c>
      <c r="O281" s="28" t="str">
        <f t="shared" si="23"/>
        <v/>
      </c>
      <c r="Q281" s="21"/>
      <c r="R281" s="21"/>
      <c r="S281" s="29"/>
      <c r="T281" s="29"/>
      <c r="U281" s="29"/>
      <c r="AD281" s="1"/>
      <c r="AE281" s="1"/>
      <c r="AF281" s="1"/>
      <c r="AG281" s="1"/>
      <c r="AH281" s="1"/>
    </row>
    <row r="282" spans="2:34">
      <c r="B282" s="20"/>
      <c r="C282" s="21"/>
      <c r="D282" s="22" t="str">
        <f t="shared" si="20"/>
        <v/>
      </c>
      <c r="E282" s="21"/>
      <c r="F282" s="24" t="str">
        <f t="shared" si="21"/>
        <v/>
      </c>
      <c r="G282" s="25" t="str">
        <f>IF(C282="","",IF(D282='Gear Train'!$R$3,"-",VLOOKUP(C282,$Q$15:$S$514,3,FALSE)))</f>
        <v/>
      </c>
      <c r="H282" s="25" t="str">
        <f>IF(C282="","",IF(OR(D282='Gear Train'!$R$7,D282='Gear Train'!$R$3,D282='Gear Train'!$R$8),"-",VLOOKUP(C282,$Q$15:$T$514,4,FALSE)))</f>
        <v/>
      </c>
      <c r="I282" s="26" t="str">
        <f>IF(C282="","",IF(OR(D282='Gear Train'!$R$6,D282='Gear Train'!$R$7,D282='Gear Train'!$R$8,F282='Gear Train'!$R$7),VLOOKUP(E282,$C$15:$M$514,7,FALSE),IF(D282='Gear Train'!$R$3,VLOOKUP(C282,$Q$15:$U$514,5,FALSE),VLOOKUP(E282,$C$15:$M$514,7,FALSE)*M282)))</f>
        <v/>
      </c>
      <c r="J282" s="26" t="str">
        <f>IF(C282="","",IF(OR(D282='Gear Train'!$R$6,D282='Gear Train'!$R$7,D282='Gear Train'!$R$8,F282='Gear Train'!$R$7),VLOOKUP(E282,$C$15:$M$514,8,FALSE),IF(D282='Gear Train'!$R$3,E282/I282,VLOOKUP(E282,$C$15:$M$514,8,FALSE)/M282)))</f>
        <v/>
      </c>
      <c r="K282" s="27" t="str">
        <f>IF(C282="","",IF(E282=$C$10,$C$11,IF(OR(D282='Gear Train'!$R$4,D282='Gear Train'!$R$5),IF(OR(F282='Gear Train'!$R$4,F282='Gear Train'!$R$5,F282='Gear Train'!$R$6),IF(VLOOKUP(E282,$C$15:$M$514,9,FALSE)='Gear Train'!$C$3,'Gear Train'!$C$4,'Gear Train'!$C$3),VLOOKUP(E282,$C$15:$M$514,9,FALSE)),VLOOKUP(E282,$C$15:$M$514,9,FALSE))))</f>
        <v/>
      </c>
      <c r="L282" s="26" t="str">
        <f>IF(C282="","",IF(G282="-","-",IF(K282='Gear Train'!$C$3,MOD(G282+J282*360,360),MOD(G282-J282*360,360))))</f>
        <v/>
      </c>
      <c r="M282" s="26" t="str">
        <f>IF(C282="","",IF(OR(D282='Gear Train'!$R$6,D282='Gear Train'!$R$7,D282='Gear Train'!$R$8,F282='Gear Train'!$R$7),VLOOKUP(E282,$C$15:$M$514,10,FALSE),IF(D282='Gear Train'!$R$3,"-",IF(F282='Gear Train'!$R$3,1,H282/VLOOKUP(E282,$Q$15:$T$514,4,FALSE)))))</f>
        <v/>
      </c>
      <c r="N282" s="26" t="str">
        <f t="shared" si="22"/>
        <v/>
      </c>
      <c r="O282" s="28" t="str">
        <f t="shared" si="23"/>
        <v/>
      </c>
      <c r="Q282" s="21"/>
      <c r="R282" s="21"/>
      <c r="S282" s="29"/>
      <c r="T282" s="29"/>
      <c r="U282" s="29"/>
      <c r="AD282" s="1"/>
      <c r="AE282" s="1"/>
      <c r="AF282" s="1"/>
      <c r="AG282" s="1"/>
      <c r="AH282" s="1"/>
    </row>
    <row r="283" spans="2:34">
      <c r="B283" s="20"/>
      <c r="C283" s="21"/>
      <c r="D283" s="22" t="str">
        <f t="shared" si="20"/>
        <v/>
      </c>
      <c r="E283" s="21"/>
      <c r="F283" s="24" t="str">
        <f t="shared" si="21"/>
        <v/>
      </c>
      <c r="G283" s="25" t="str">
        <f>IF(C283="","",IF(D283='Gear Train'!$R$3,"-",VLOOKUP(C283,$Q$15:$S$514,3,FALSE)))</f>
        <v/>
      </c>
      <c r="H283" s="25" t="str">
        <f>IF(C283="","",IF(OR(D283='Gear Train'!$R$7,D283='Gear Train'!$R$3,D283='Gear Train'!$R$8),"-",VLOOKUP(C283,$Q$15:$T$514,4,FALSE)))</f>
        <v/>
      </c>
      <c r="I283" s="26" t="str">
        <f>IF(C283="","",IF(OR(D283='Gear Train'!$R$6,D283='Gear Train'!$R$7,D283='Gear Train'!$R$8,F283='Gear Train'!$R$7),VLOOKUP(E283,$C$15:$M$514,7,FALSE),IF(D283='Gear Train'!$R$3,VLOOKUP(C283,$Q$15:$U$514,5,FALSE),VLOOKUP(E283,$C$15:$M$514,7,FALSE)*M283)))</f>
        <v/>
      </c>
      <c r="J283" s="26" t="str">
        <f>IF(C283="","",IF(OR(D283='Gear Train'!$R$6,D283='Gear Train'!$R$7,D283='Gear Train'!$R$8,F283='Gear Train'!$R$7),VLOOKUP(E283,$C$15:$M$514,8,FALSE),IF(D283='Gear Train'!$R$3,E283/I283,VLOOKUP(E283,$C$15:$M$514,8,FALSE)/M283)))</f>
        <v/>
      </c>
      <c r="K283" s="27" t="str">
        <f>IF(C283="","",IF(E283=$C$10,$C$11,IF(OR(D283='Gear Train'!$R$4,D283='Gear Train'!$R$5),IF(OR(F283='Gear Train'!$R$4,F283='Gear Train'!$R$5,F283='Gear Train'!$R$6),IF(VLOOKUP(E283,$C$15:$M$514,9,FALSE)='Gear Train'!$C$3,'Gear Train'!$C$4,'Gear Train'!$C$3),VLOOKUP(E283,$C$15:$M$514,9,FALSE)),VLOOKUP(E283,$C$15:$M$514,9,FALSE))))</f>
        <v/>
      </c>
      <c r="L283" s="26" t="str">
        <f>IF(C283="","",IF(G283="-","-",IF(K283='Gear Train'!$C$3,MOD(G283+J283*360,360),MOD(G283-J283*360,360))))</f>
        <v/>
      </c>
      <c r="M283" s="26" t="str">
        <f>IF(C283="","",IF(OR(D283='Gear Train'!$R$6,D283='Gear Train'!$R$7,D283='Gear Train'!$R$8,F283='Gear Train'!$R$7),VLOOKUP(E283,$C$15:$M$514,10,FALSE),IF(D283='Gear Train'!$R$3,"-",IF(F283='Gear Train'!$R$3,1,H283/VLOOKUP(E283,$Q$15:$T$514,4,FALSE)))))</f>
        <v/>
      </c>
      <c r="N283" s="26" t="str">
        <f t="shared" si="22"/>
        <v/>
      </c>
      <c r="O283" s="28" t="str">
        <f t="shared" si="23"/>
        <v/>
      </c>
      <c r="Q283" s="21"/>
      <c r="R283" s="21"/>
      <c r="S283" s="29"/>
      <c r="T283" s="29"/>
      <c r="U283" s="29"/>
      <c r="AD283" s="1"/>
      <c r="AE283" s="1"/>
      <c r="AF283" s="1"/>
      <c r="AG283" s="1"/>
      <c r="AH283" s="1"/>
    </row>
    <row r="284" spans="2:34">
      <c r="B284" s="20"/>
      <c r="C284" s="21"/>
      <c r="D284" s="22" t="str">
        <f t="shared" si="20"/>
        <v/>
      </c>
      <c r="E284" s="21"/>
      <c r="F284" s="24" t="str">
        <f t="shared" si="21"/>
        <v/>
      </c>
      <c r="G284" s="25" t="str">
        <f>IF(C284="","",IF(D284='Gear Train'!$R$3,"-",VLOOKUP(C284,$Q$15:$S$514,3,FALSE)))</f>
        <v/>
      </c>
      <c r="H284" s="25" t="str">
        <f>IF(C284="","",IF(OR(D284='Gear Train'!$R$7,D284='Gear Train'!$R$3,D284='Gear Train'!$R$8),"-",VLOOKUP(C284,$Q$15:$T$514,4,FALSE)))</f>
        <v/>
      </c>
      <c r="I284" s="26" t="str">
        <f>IF(C284="","",IF(OR(D284='Gear Train'!$R$6,D284='Gear Train'!$R$7,D284='Gear Train'!$R$8,F284='Gear Train'!$R$7),VLOOKUP(E284,$C$15:$M$514,7,FALSE),IF(D284='Gear Train'!$R$3,VLOOKUP(C284,$Q$15:$U$514,5,FALSE),VLOOKUP(E284,$C$15:$M$514,7,FALSE)*M284)))</f>
        <v/>
      </c>
      <c r="J284" s="26" t="str">
        <f>IF(C284="","",IF(OR(D284='Gear Train'!$R$6,D284='Gear Train'!$R$7,D284='Gear Train'!$R$8,F284='Gear Train'!$R$7),VLOOKUP(E284,$C$15:$M$514,8,FALSE),IF(D284='Gear Train'!$R$3,E284/I284,VLOOKUP(E284,$C$15:$M$514,8,FALSE)/M284)))</f>
        <v/>
      </c>
      <c r="K284" s="27" t="str">
        <f>IF(C284="","",IF(E284=$C$10,$C$11,IF(OR(D284='Gear Train'!$R$4,D284='Gear Train'!$R$5),IF(OR(F284='Gear Train'!$R$4,F284='Gear Train'!$R$5,F284='Gear Train'!$R$6),IF(VLOOKUP(E284,$C$15:$M$514,9,FALSE)='Gear Train'!$C$3,'Gear Train'!$C$4,'Gear Train'!$C$3),VLOOKUP(E284,$C$15:$M$514,9,FALSE)),VLOOKUP(E284,$C$15:$M$514,9,FALSE))))</f>
        <v/>
      </c>
      <c r="L284" s="26" t="str">
        <f>IF(C284="","",IF(G284="-","-",IF(K284='Gear Train'!$C$3,MOD(G284+J284*360,360),MOD(G284-J284*360,360))))</f>
        <v/>
      </c>
      <c r="M284" s="26" t="str">
        <f>IF(C284="","",IF(OR(D284='Gear Train'!$R$6,D284='Gear Train'!$R$7,D284='Gear Train'!$R$8,F284='Gear Train'!$R$7),VLOOKUP(E284,$C$15:$M$514,10,FALSE),IF(D284='Gear Train'!$R$3,"-",IF(F284='Gear Train'!$R$3,1,H284/VLOOKUP(E284,$Q$15:$T$514,4,FALSE)))))</f>
        <v/>
      </c>
      <c r="N284" s="26" t="str">
        <f t="shared" si="22"/>
        <v/>
      </c>
      <c r="O284" s="28" t="str">
        <f t="shared" si="23"/>
        <v/>
      </c>
      <c r="Q284" s="21"/>
      <c r="R284" s="21"/>
      <c r="S284" s="29"/>
      <c r="T284" s="29"/>
      <c r="U284" s="29"/>
      <c r="AD284" s="1"/>
      <c r="AE284" s="1"/>
      <c r="AF284" s="1"/>
      <c r="AG284" s="1"/>
      <c r="AH284" s="1"/>
    </row>
    <row r="285" spans="2:34">
      <c r="B285" s="20"/>
      <c r="C285" s="21"/>
      <c r="D285" s="22" t="str">
        <f t="shared" si="20"/>
        <v/>
      </c>
      <c r="E285" s="21"/>
      <c r="F285" s="24" t="str">
        <f t="shared" si="21"/>
        <v/>
      </c>
      <c r="G285" s="25" t="str">
        <f>IF(C285="","",IF(D285='Gear Train'!$R$3,"-",VLOOKUP(C285,$Q$15:$S$514,3,FALSE)))</f>
        <v/>
      </c>
      <c r="H285" s="25" t="str">
        <f>IF(C285="","",IF(OR(D285='Gear Train'!$R$7,D285='Gear Train'!$R$3,D285='Gear Train'!$R$8),"-",VLOOKUP(C285,$Q$15:$T$514,4,FALSE)))</f>
        <v/>
      </c>
      <c r="I285" s="26" t="str">
        <f>IF(C285="","",IF(OR(D285='Gear Train'!$R$6,D285='Gear Train'!$R$7,D285='Gear Train'!$R$8,F285='Gear Train'!$R$7),VLOOKUP(E285,$C$15:$M$514,7,FALSE),IF(D285='Gear Train'!$R$3,VLOOKUP(C285,$Q$15:$U$514,5,FALSE),VLOOKUP(E285,$C$15:$M$514,7,FALSE)*M285)))</f>
        <v/>
      </c>
      <c r="J285" s="26" t="str">
        <f>IF(C285="","",IF(OR(D285='Gear Train'!$R$6,D285='Gear Train'!$R$7,D285='Gear Train'!$R$8,F285='Gear Train'!$R$7),VLOOKUP(E285,$C$15:$M$514,8,FALSE),IF(D285='Gear Train'!$R$3,E285/I285,VLOOKUP(E285,$C$15:$M$514,8,FALSE)/M285)))</f>
        <v/>
      </c>
      <c r="K285" s="27" t="str">
        <f>IF(C285="","",IF(E285=$C$10,$C$11,IF(OR(D285='Gear Train'!$R$4,D285='Gear Train'!$R$5),IF(OR(F285='Gear Train'!$R$4,F285='Gear Train'!$R$5,F285='Gear Train'!$R$6),IF(VLOOKUP(E285,$C$15:$M$514,9,FALSE)='Gear Train'!$C$3,'Gear Train'!$C$4,'Gear Train'!$C$3),VLOOKUP(E285,$C$15:$M$514,9,FALSE)),VLOOKUP(E285,$C$15:$M$514,9,FALSE))))</f>
        <v/>
      </c>
      <c r="L285" s="26" t="str">
        <f>IF(C285="","",IF(G285="-","-",IF(K285='Gear Train'!$C$3,MOD(G285+J285*360,360),MOD(G285-J285*360,360))))</f>
        <v/>
      </c>
      <c r="M285" s="26" t="str">
        <f>IF(C285="","",IF(OR(D285='Gear Train'!$R$6,D285='Gear Train'!$R$7,D285='Gear Train'!$R$8,F285='Gear Train'!$R$7),VLOOKUP(E285,$C$15:$M$514,10,FALSE),IF(D285='Gear Train'!$R$3,"-",IF(F285='Gear Train'!$R$3,1,H285/VLOOKUP(E285,$Q$15:$T$514,4,FALSE)))))</f>
        <v/>
      </c>
      <c r="N285" s="26" t="str">
        <f t="shared" si="22"/>
        <v/>
      </c>
      <c r="O285" s="28" t="str">
        <f t="shared" si="23"/>
        <v/>
      </c>
      <c r="Q285" s="21"/>
      <c r="R285" s="21"/>
      <c r="S285" s="29"/>
      <c r="T285" s="29"/>
      <c r="U285" s="29"/>
      <c r="AD285" s="1"/>
      <c r="AE285" s="1"/>
      <c r="AF285" s="1"/>
      <c r="AG285" s="1"/>
      <c r="AH285" s="1"/>
    </row>
    <row r="286" spans="2:34">
      <c r="B286" s="20"/>
      <c r="C286" s="21"/>
      <c r="D286" s="22" t="str">
        <f t="shared" si="20"/>
        <v/>
      </c>
      <c r="E286" s="21"/>
      <c r="F286" s="24" t="str">
        <f t="shared" si="21"/>
        <v/>
      </c>
      <c r="G286" s="25" t="str">
        <f>IF(C286="","",IF(D286='Gear Train'!$R$3,"-",VLOOKUP(C286,$Q$15:$S$514,3,FALSE)))</f>
        <v/>
      </c>
      <c r="H286" s="25" t="str">
        <f>IF(C286="","",IF(OR(D286='Gear Train'!$R$7,D286='Gear Train'!$R$3,D286='Gear Train'!$R$8),"-",VLOOKUP(C286,$Q$15:$T$514,4,FALSE)))</f>
        <v/>
      </c>
      <c r="I286" s="26" t="str">
        <f>IF(C286="","",IF(OR(D286='Gear Train'!$R$6,D286='Gear Train'!$R$7,D286='Gear Train'!$R$8,F286='Gear Train'!$R$7),VLOOKUP(E286,$C$15:$M$514,7,FALSE),IF(D286='Gear Train'!$R$3,VLOOKUP(C286,$Q$15:$U$514,5,FALSE),VLOOKUP(E286,$C$15:$M$514,7,FALSE)*M286)))</f>
        <v/>
      </c>
      <c r="J286" s="26" t="str">
        <f>IF(C286="","",IF(OR(D286='Gear Train'!$R$6,D286='Gear Train'!$R$7,D286='Gear Train'!$R$8,F286='Gear Train'!$R$7),VLOOKUP(E286,$C$15:$M$514,8,FALSE),IF(D286='Gear Train'!$R$3,E286/I286,VLOOKUP(E286,$C$15:$M$514,8,FALSE)/M286)))</f>
        <v/>
      </c>
      <c r="K286" s="27" t="str">
        <f>IF(C286="","",IF(E286=$C$10,$C$11,IF(OR(D286='Gear Train'!$R$4,D286='Gear Train'!$R$5),IF(OR(F286='Gear Train'!$R$4,F286='Gear Train'!$R$5,F286='Gear Train'!$R$6),IF(VLOOKUP(E286,$C$15:$M$514,9,FALSE)='Gear Train'!$C$3,'Gear Train'!$C$4,'Gear Train'!$C$3),VLOOKUP(E286,$C$15:$M$514,9,FALSE)),VLOOKUP(E286,$C$15:$M$514,9,FALSE))))</f>
        <v/>
      </c>
      <c r="L286" s="26" t="str">
        <f>IF(C286="","",IF(G286="-","-",IF(K286='Gear Train'!$C$3,MOD(G286+J286*360,360),MOD(G286-J286*360,360))))</f>
        <v/>
      </c>
      <c r="M286" s="26" t="str">
        <f>IF(C286="","",IF(OR(D286='Gear Train'!$R$6,D286='Gear Train'!$R$7,D286='Gear Train'!$R$8,F286='Gear Train'!$R$7),VLOOKUP(E286,$C$15:$M$514,10,FALSE),IF(D286='Gear Train'!$R$3,"-",IF(F286='Gear Train'!$R$3,1,H286/VLOOKUP(E286,$Q$15:$T$514,4,FALSE)))))</f>
        <v/>
      </c>
      <c r="N286" s="26" t="str">
        <f t="shared" si="22"/>
        <v/>
      </c>
      <c r="O286" s="28" t="str">
        <f t="shared" si="23"/>
        <v/>
      </c>
      <c r="Q286" s="21"/>
      <c r="R286" s="21"/>
      <c r="S286" s="29"/>
      <c r="T286" s="29"/>
      <c r="U286" s="29"/>
      <c r="AD286" s="1"/>
      <c r="AE286" s="1"/>
      <c r="AF286" s="1"/>
      <c r="AG286" s="1"/>
      <c r="AH286" s="1"/>
    </row>
    <row r="287" spans="2:34">
      <c r="B287" s="20"/>
      <c r="C287" s="21"/>
      <c r="D287" s="22" t="str">
        <f t="shared" si="20"/>
        <v/>
      </c>
      <c r="E287" s="21"/>
      <c r="F287" s="24" t="str">
        <f t="shared" si="21"/>
        <v/>
      </c>
      <c r="G287" s="25" t="str">
        <f>IF(C287="","",IF(D287='Gear Train'!$R$3,"-",VLOOKUP(C287,$Q$15:$S$514,3,FALSE)))</f>
        <v/>
      </c>
      <c r="H287" s="25" t="str">
        <f>IF(C287="","",IF(OR(D287='Gear Train'!$R$7,D287='Gear Train'!$R$3,D287='Gear Train'!$R$8),"-",VLOOKUP(C287,$Q$15:$T$514,4,FALSE)))</f>
        <v/>
      </c>
      <c r="I287" s="26" t="str">
        <f>IF(C287="","",IF(OR(D287='Gear Train'!$R$6,D287='Gear Train'!$R$7,D287='Gear Train'!$R$8,F287='Gear Train'!$R$7),VLOOKUP(E287,$C$15:$M$514,7,FALSE),IF(D287='Gear Train'!$R$3,VLOOKUP(C287,$Q$15:$U$514,5,FALSE),VLOOKUP(E287,$C$15:$M$514,7,FALSE)*M287)))</f>
        <v/>
      </c>
      <c r="J287" s="26" t="str">
        <f>IF(C287="","",IF(OR(D287='Gear Train'!$R$6,D287='Gear Train'!$R$7,D287='Gear Train'!$R$8,F287='Gear Train'!$R$7),VLOOKUP(E287,$C$15:$M$514,8,FALSE),IF(D287='Gear Train'!$R$3,E287/I287,VLOOKUP(E287,$C$15:$M$514,8,FALSE)/M287)))</f>
        <v/>
      </c>
      <c r="K287" s="27" t="str">
        <f>IF(C287="","",IF(E287=$C$10,$C$11,IF(OR(D287='Gear Train'!$R$4,D287='Gear Train'!$R$5),IF(OR(F287='Gear Train'!$R$4,F287='Gear Train'!$R$5,F287='Gear Train'!$R$6),IF(VLOOKUP(E287,$C$15:$M$514,9,FALSE)='Gear Train'!$C$3,'Gear Train'!$C$4,'Gear Train'!$C$3),VLOOKUP(E287,$C$15:$M$514,9,FALSE)),VLOOKUP(E287,$C$15:$M$514,9,FALSE))))</f>
        <v/>
      </c>
      <c r="L287" s="26" t="str">
        <f>IF(C287="","",IF(G287="-","-",IF(K287='Gear Train'!$C$3,MOD(G287+J287*360,360),MOD(G287-J287*360,360))))</f>
        <v/>
      </c>
      <c r="M287" s="26" t="str">
        <f>IF(C287="","",IF(OR(D287='Gear Train'!$R$6,D287='Gear Train'!$R$7,D287='Gear Train'!$R$8,F287='Gear Train'!$R$7),VLOOKUP(E287,$C$15:$M$514,10,FALSE),IF(D287='Gear Train'!$R$3,"-",IF(F287='Gear Train'!$R$3,1,H287/VLOOKUP(E287,$Q$15:$T$514,4,FALSE)))))</f>
        <v/>
      </c>
      <c r="N287" s="26" t="str">
        <f t="shared" si="22"/>
        <v/>
      </c>
      <c r="O287" s="28" t="str">
        <f t="shared" si="23"/>
        <v/>
      </c>
      <c r="Q287" s="21"/>
      <c r="R287" s="21"/>
      <c r="S287" s="29"/>
      <c r="T287" s="29"/>
      <c r="U287" s="29"/>
      <c r="AD287" s="1"/>
      <c r="AE287" s="1"/>
      <c r="AF287" s="1"/>
      <c r="AG287" s="1"/>
      <c r="AH287" s="1"/>
    </row>
    <row r="288" spans="2:34">
      <c r="B288" s="20"/>
      <c r="C288" s="21"/>
      <c r="D288" s="22" t="str">
        <f t="shared" si="20"/>
        <v/>
      </c>
      <c r="E288" s="21"/>
      <c r="F288" s="24" t="str">
        <f t="shared" si="21"/>
        <v/>
      </c>
      <c r="G288" s="25" t="str">
        <f>IF(C288="","",IF(D288='Gear Train'!$R$3,"-",VLOOKUP(C288,$Q$15:$S$514,3,FALSE)))</f>
        <v/>
      </c>
      <c r="H288" s="25" t="str">
        <f>IF(C288="","",IF(OR(D288='Gear Train'!$R$7,D288='Gear Train'!$R$3,D288='Gear Train'!$R$8),"-",VLOOKUP(C288,$Q$15:$T$514,4,FALSE)))</f>
        <v/>
      </c>
      <c r="I288" s="26" t="str">
        <f>IF(C288="","",IF(OR(D288='Gear Train'!$R$6,D288='Gear Train'!$R$7,D288='Gear Train'!$R$8,F288='Gear Train'!$R$7),VLOOKUP(E288,$C$15:$M$514,7,FALSE),IF(D288='Gear Train'!$R$3,VLOOKUP(C288,$Q$15:$U$514,5,FALSE),VLOOKUP(E288,$C$15:$M$514,7,FALSE)*M288)))</f>
        <v/>
      </c>
      <c r="J288" s="26" t="str">
        <f>IF(C288="","",IF(OR(D288='Gear Train'!$R$6,D288='Gear Train'!$R$7,D288='Gear Train'!$R$8,F288='Gear Train'!$R$7),VLOOKUP(E288,$C$15:$M$514,8,FALSE),IF(D288='Gear Train'!$R$3,E288/I288,VLOOKUP(E288,$C$15:$M$514,8,FALSE)/M288)))</f>
        <v/>
      </c>
      <c r="K288" s="27" t="str">
        <f>IF(C288="","",IF(E288=$C$10,$C$11,IF(OR(D288='Gear Train'!$R$4,D288='Gear Train'!$R$5),IF(OR(F288='Gear Train'!$R$4,F288='Gear Train'!$R$5,F288='Gear Train'!$R$6),IF(VLOOKUP(E288,$C$15:$M$514,9,FALSE)='Gear Train'!$C$3,'Gear Train'!$C$4,'Gear Train'!$C$3),VLOOKUP(E288,$C$15:$M$514,9,FALSE)),VLOOKUP(E288,$C$15:$M$514,9,FALSE))))</f>
        <v/>
      </c>
      <c r="L288" s="26" t="str">
        <f>IF(C288="","",IF(G288="-","-",IF(K288='Gear Train'!$C$3,MOD(G288+J288*360,360),MOD(G288-J288*360,360))))</f>
        <v/>
      </c>
      <c r="M288" s="26" t="str">
        <f>IF(C288="","",IF(OR(D288='Gear Train'!$R$6,D288='Gear Train'!$R$7,D288='Gear Train'!$R$8,F288='Gear Train'!$R$7),VLOOKUP(E288,$C$15:$M$514,10,FALSE),IF(D288='Gear Train'!$R$3,"-",IF(F288='Gear Train'!$R$3,1,H288/VLOOKUP(E288,$Q$15:$T$514,4,FALSE)))))</f>
        <v/>
      </c>
      <c r="N288" s="26" t="str">
        <f t="shared" si="22"/>
        <v/>
      </c>
      <c r="O288" s="28" t="str">
        <f t="shared" si="23"/>
        <v/>
      </c>
      <c r="Q288" s="21"/>
      <c r="R288" s="21"/>
      <c r="S288" s="29"/>
      <c r="T288" s="29"/>
      <c r="U288" s="29"/>
      <c r="AD288" s="1"/>
      <c r="AE288" s="1"/>
      <c r="AF288" s="1"/>
      <c r="AG288" s="1"/>
      <c r="AH288" s="1"/>
    </row>
    <row r="289" spans="2:34">
      <c r="B289" s="20"/>
      <c r="C289" s="21"/>
      <c r="D289" s="22" t="str">
        <f t="shared" si="20"/>
        <v/>
      </c>
      <c r="E289" s="21"/>
      <c r="F289" s="24" t="str">
        <f t="shared" si="21"/>
        <v/>
      </c>
      <c r="G289" s="25" t="str">
        <f>IF(C289="","",IF(D289='Gear Train'!$R$3,"-",VLOOKUP(C289,$Q$15:$S$514,3,FALSE)))</f>
        <v/>
      </c>
      <c r="H289" s="25" t="str">
        <f>IF(C289="","",IF(OR(D289='Gear Train'!$R$7,D289='Gear Train'!$R$3,D289='Gear Train'!$R$8),"-",VLOOKUP(C289,$Q$15:$T$514,4,FALSE)))</f>
        <v/>
      </c>
      <c r="I289" s="26" t="str">
        <f>IF(C289="","",IF(OR(D289='Gear Train'!$R$6,D289='Gear Train'!$R$7,D289='Gear Train'!$R$8,F289='Gear Train'!$R$7),VLOOKUP(E289,$C$15:$M$514,7,FALSE),IF(D289='Gear Train'!$R$3,VLOOKUP(C289,$Q$15:$U$514,5,FALSE),VLOOKUP(E289,$C$15:$M$514,7,FALSE)*M289)))</f>
        <v/>
      </c>
      <c r="J289" s="26" t="str">
        <f>IF(C289="","",IF(OR(D289='Gear Train'!$R$6,D289='Gear Train'!$R$7,D289='Gear Train'!$R$8,F289='Gear Train'!$R$7),VLOOKUP(E289,$C$15:$M$514,8,FALSE),IF(D289='Gear Train'!$R$3,E289/I289,VLOOKUP(E289,$C$15:$M$514,8,FALSE)/M289)))</f>
        <v/>
      </c>
      <c r="K289" s="27" t="str">
        <f>IF(C289="","",IF(E289=$C$10,$C$11,IF(OR(D289='Gear Train'!$R$4,D289='Gear Train'!$R$5),IF(OR(F289='Gear Train'!$R$4,F289='Gear Train'!$R$5,F289='Gear Train'!$R$6),IF(VLOOKUP(E289,$C$15:$M$514,9,FALSE)='Gear Train'!$C$3,'Gear Train'!$C$4,'Gear Train'!$C$3),VLOOKUP(E289,$C$15:$M$514,9,FALSE)),VLOOKUP(E289,$C$15:$M$514,9,FALSE))))</f>
        <v/>
      </c>
      <c r="L289" s="26" t="str">
        <f>IF(C289="","",IF(G289="-","-",IF(K289='Gear Train'!$C$3,MOD(G289+J289*360,360),MOD(G289-J289*360,360))))</f>
        <v/>
      </c>
      <c r="M289" s="26" t="str">
        <f>IF(C289="","",IF(OR(D289='Gear Train'!$R$6,D289='Gear Train'!$R$7,D289='Gear Train'!$R$8,F289='Gear Train'!$R$7),VLOOKUP(E289,$C$15:$M$514,10,FALSE),IF(D289='Gear Train'!$R$3,"-",IF(F289='Gear Train'!$R$3,1,H289/VLOOKUP(E289,$Q$15:$T$514,4,FALSE)))))</f>
        <v/>
      </c>
      <c r="N289" s="26" t="str">
        <f t="shared" si="22"/>
        <v/>
      </c>
      <c r="O289" s="28" t="str">
        <f t="shared" si="23"/>
        <v/>
      </c>
      <c r="Q289" s="21"/>
      <c r="R289" s="21"/>
      <c r="S289" s="29"/>
      <c r="T289" s="29"/>
      <c r="U289" s="29"/>
      <c r="AD289" s="1"/>
      <c r="AE289" s="1"/>
      <c r="AF289" s="1"/>
      <c r="AG289" s="1"/>
      <c r="AH289" s="1"/>
    </row>
    <row r="290" spans="2:34">
      <c r="B290" s="20"/>
      <c r="C290" s="21"/>
      <c r="D290" s="22" t="str">
        <f t="shared" si="20"/>
        <v/>
      </c>
      <c r="E290" s="21"/>
      <c r="F290" s="24" t="str">
        <f t="shared" si="21"/>
        <v/>
      </c>
      <c r="G290" s="25" t="str">
        <f>IF(C290="","",IF(D290='Gear Train'!$R$3,"-",VLOOKUP(C290,$Q$15:$S$514,3,FALSE)))</f>
        <v/>
      </c>
      <c r="H290" s="25" t="str">
        <f>IF(C290="","",IF(OR(D290='Gear Train'!$R$7,D290='Gear Train'!$R$3,D290='Gear Train'!$R$8),"-",VLOOKUP(C290,$Q$15:$T$514,4,FALSE)))</f>
        <v/>
      </c>
      <c r="I290" s="26" t="str">
        <f>IF(C290="","",IF(OR(D290='Gear Train'!$R$6,D290='Gear Train'!$R$7,D290='Gear Train'!$R$8,F290='Gear Train'!$R$7),VLOOKUP(E290,$C$15:$M$514,7,FALSE),IF(D290='Gear Train'!$R$3,VLOOKUP(C290,$Q$15:$U$514,5,FALSE),VLOOKUP(E290,$C$15:$M$514,7,FALSE)*M290)))</f>
        <v/>
      </c>
      <c r="J290" s="26" t="str">
        <f>IF(C290="","",IF(OR(D290='Gear Train'!$R$6,D290='Gear Train'!$R$7,D290='Gear Train'!$R$8,F290='Gear Train'!$R$7),VLOOKUP(E290,$C$15:$M$514,8,FALSE),IF(D290='Gear Train'!$R$3,E290/I290,VLOOKUP(E290,$C$15:$M$514,8,FALSE)/M290)))</f>
        <v/>
      </c>
      <c r="K290" s="27" t="str">
        <f>IF(C290="","",IF(E290=$C$10,$C$11,IF(OR(D290='Gear Train'!$R$4,D290='Gear Train'!$R$5),IF(OR(F290='Gear Train'!$R$4,F290='Gear Train'!$R$5,F290='Gear Train'!$R$6),IF(VLOOKUP(E290,$C$15:$M$514,9,FALSE)='Gear Train'!$C$3,'Gear Train'!$C$4,'Gear Train'!$C$3),VLOOKUP(E290,$C$15:$M$514,9,FALSE)),VLOOKUP(E290,$C$15:$M$514,9,FALSE))))</f>
        <v/>
      </c>
      <c r="L290" s="26" t="str">
        <f>IF(C290="","",IF(G290="-","-",IF(K290='Gear Train'!$C$3,MOD(G290+J290*360,360),MOD(G290-J290*360,360))))</f>
        <v/>
      </c>
      <c r="M290" s="26" t="str">
        <f>IF(C290="","",IF(OR(D290='Gear Train'!$R$6,D290='Gear Train'!$R$7,D290='Gear Train'!$R$8,F290='Gear Train'!$R$7),VLOOKUP(E290,$C$15:$M$514,10,FALSE),IF(D290='Gear Train'!$R$3,"-",IF(F290='Gear Train'!$R$3,1,H290/VLOOKUP(E290,$Q$15:$T$514,4,FALSE)))))</f>
        <v/>
      </c>
      <c r="N290" s="26" t="str">
        <f t="shared" si="22"/>
        <v/>
      </c>
      <c r="O290" s="28" t="str">
        <f t="shared" si="23"/>
        <v/>
      </c>
      <c r="Q290" s="21"/>
      <c r="R290" s="21"/>
      <c r="S290" s="29"/>
      <c r="T290" s="29"/>
      <c r="U290" s="29"/>
      <c r="AD290" s="1"/>
      <c r="AE290" s="1"/>
      <c r="AF290" s="1"/>
      <c r="AG290" s="1"/>
      <c r="AH290" s="1"/>
    </row>
    <row r="291" spans="2:34">
      <c r="B291" s="20"/>
      <c r="C291" s="21"/>
      <c r="D291" s="22" t="str">
        <f t="shared" si="20"/>
        <v/>
      </c>
      <c r="E291" s="21"/>
      <c r="F291" s="24" t="str">
        <f t="shared" si="21"/>
        <v/>
      </c>
      <c r="G291" s="25" t="str">
        <f>IF(C291="","",IF(D291='Gear Train'!$R$3,"-",VLOOKUP(C291,$Q$15:$S$514,3,FALSE)))</f>
        <v/>
      </c>
      <c r="H291" s="25" t="str">
        <f>IF(C291="","",IF(OR(D291='Gear Train'!$R$7,D291='Gear Train'!$R$3,D291='Gear Train'!$R$8),"-",VLOOKUP(C291,$Q$15:$T$514,4,FALSE)))</f>
        <v/>
      </c>
      <c r="I291" s="26" t="str">
        <f>IF(C291="","",IF(OR(D291='Gear Train'!$R$6,D291='Gear Train'!$R$7,D291='Gear Train'!$R$8,F291='Gear Train'!$R$7),VLOOKUP(E291,$C$15:$M$514,7,FALSE),IF(D291='Gear Train'!$R$3,VLOOKUP(C291,$Q$15:$U$514,5,FALSE),VLOOKUP(E291,$C$15:$M$514,7,FALSE)*M291)))</f>
        <v/>
      </c>
      <c r="J291" s="26" t="str">
        <f>IF(C291="","",IF(OR(D291='Gear Train'!$R$6,D291='Gear Train'!$R$7,D291='Gear Train'!$R$8,F291='Gear Train'!$R$7),VLOOKUP(E291,$C$15:$M$514,8,FALSE),IF(D291='Gear Train'!$R$3,E291/I291,VLOOKUP(E291,$C$15:$M$514,8,FALSE)/M291)))</f>
        <v/>
      </c>
      <c r="K291" s="27" t="str">
        <f>IF(C291="","",IF(E291=$C$10,$C$11,IF(OR(D291='Gear Train'!$R$4,D291='Gear Train'!$R$5),IF(OR(F291='Gear Train'!$R$4,F291='Gear Train'!$R$5,F291='Gear Train'!$R$6),IF(VLOOKUP(E291,$C$15:$M$514,9,FALSE)='Gear Train'!$C$3,'Gear Train'!$C$4,'Gear Train'!$C$3),VLOOKUP(E291,$C$15:$M$514,9,FALSE)),VLOOKUP(E291,$C$15:$M$514,9,FALSE))))</f>
        <v/>
      </c>
      <c r="L291" s="26" t="str">
        <f>IF(C291="","",IF(G291="-","-",IF(K291='Gear Train'!$C$3,MOD(G291+J291*360,360),MOD(G291-J291*360,360))))</f>
        <v/>
      </c>
      <c r="M291" s="26" t="str">
        <f>IF(C291="","",IF(OR(D291='Gear Train'!$R$6,D291='Gear Train'!$R$7,D291='Gear Train'!$R$8,F291='Gear Train'!$R$7),VLOOKUP(E291,$C$15:$M$514,10,FALSE),IF(D291='Gear Train'!$R$3,"-",IF(F291='Gear Train'!$R$3,1,H291/VLOOKUP(E291,$Q$15:$T$514,4,FALSE)))))</f>
        <v/>
      </c>
      <c r="N291" s="26" t="str">
        <f t="shared" si="22"/>
        <v/>
      </c>
      <c r="O291" s="28" t="str">
        <f t="shared" si="23"/>
        <v/>
      </c>
      <c r="Q291" s="21"/>
      <c r="R291" s="21"/>
      <c r="S291" s="29"/>
      <c r="T291" s="29"/>
      <c r="U291" s="29"/>
      <c r="AD291" s="1"/>
      <c r="AE291" s="1"/>
      <c r="AF291" s="1"/>
      <c r="AG291" s="1"/>
      <c r="AH291" s="1"/>
    </row>
    <row r="292" spans="2:34">
      <c r="B292" s="20"/>
      <c r="C292" s="21"/>
      <c r="D292" s="22" t="str">
        <f t="shared" si="20"/>
        <v/>
      </c>
      <c r="E292" s="21"/>
      <c r="F292" s="24" t="str">
        <f t="shared" si="21"/>
        <v/>
      </c>
      <c r="G292" s="25" t="str">
        <f>IF(C292="","",IF(D292='Gear Train'!$R$3,"-",VLOOKUP(C292,$Q$15:$S$514,3,FALSE)))</f>
        <v/>
      </c>
      <c r="H292" s="25" t="str">
        <f>IF(C292="","",IF(OR(D292='Gear Train'!$R$7,D292='Gear Train'!$R$3,D292='Gear Train'!$R$8),"-",VLOOKUP(C292,$Q$15:$T$514,4,FALSE)))</f>
        <v/>
      </c>
      <c r="I292" s="26" t="str">
        <f>IF(C292="","",IF(OR(D292='Gear Train'!$R$6,D292='Gear Train'!$R$7,D292='Gear Train'!$R$8,F292='Gear Train'!$R$7),VLOOKUP(E292,$C$15:$M$514,7,FALSE),IF(D292='Gear Train'!$R$3,VLOOKUP(C292,$Q$15:$U$514,5,FALSE),VLOOKUP(E292,$C$15:$M$514,7,FALSE)*M292)))</f>
        <v/>
      </c>
      <c r="J292" s="26" t="str">
        <f>IF(C292="","",IF(OR(D292='Gear Train'!$R$6,D292='Gear Train'!$R$7,D292='Gear Train'!$R$8,F292='Gear Train'!$R$7),VLOOKUP(E292,$C$15:$M$514,8,FALSE),IF(D292='Gear Train'!$R$3,E292/I292,VLOOKUP(E292,$C$15:$M$514,8,FALSE)/M292)))</f>
        <v/>
      </c>
      <c r="K292" s="27" t="str">
        <f>IF(C292="","",IF(E292=$C$10,$C$11,IF(OR(D292='Gear Train'!$R$4,D292='Gear Train'!$R$5),IF(OR(F292='Gear Train'!$R$4,F292='Gear Train'!$R$5,F292='Gear Train'!$R$6),IF(VLOOKUP(E292,$C$15:$M$514,9,FALSE)='Gear Train'!$C$3,'Gear Train'!$C$4,'Gear Train'!$C$3),VLOOKUP(E292,$C$15:$M$514,9,FALSE)),VLOOKUP(E292,$C$15:$M$514,9,FALSE))))</f>
        <v/>
      </c>
      <c r="L292" s="26" t="str">
        <f>IF(C292="","",IF(G292="-","-",IF(K292='Gear Train'!$C$3,MOD(G292+J292*360,360),MOD(G292-J292*360,360))))</f>
        <v/>
      </c>
      <c r="M292" s="26" t="str">
        <f>IF(C292="","",IF(OR(D292='Gear Train'!$R$6,D292='Gear Train'!$R$7,D292='Gear Train'!$R$8,F292='Gear Train'!$R$7),VLOOKUP(E292,$C$15:$M$514,10,FALSE),IF(D292='Gear Train'!$R$3,"-",IF(F292='Gear Train'!$R$3,1,H292/VLOOKUP(E292,$Q$15:$T$514,4,FALSE)))))</f>
        <v/>
      </c>
      <c r="N292" s="26" t="str">
        <f t="shared" si="22"/>
        <v/>
      </c>
      <c r="O292" s="28" t="str">
        <f t="shared" si="23"/>
        <v/>
      </c>
      <c r="Q292" s="21"/>
      <c r="R292" s="21"/>
      <c r="S292" s="29"/>
      <c r="T292" s="29"/>
      <c r="U292" s="29"/>
      <c r="AD292" s="1"/>
      <c r="AE292" s="1"/>
      <c r="AF292" s="1"/>
      <c r="AG292" s="1"/>
      <c r="AH292" s="1"/>
    </row>
    <row r="293" spans="2:34">
      <c r="B293" s="20"/>
      <c r="C293" s="21"/>
      <c r="D293" s="22" t="str">
        <f t="shared" si="20"/>
        <v/>
      </c>
      <c r="E293" s="21"/>
      <c r="F293" s="24" t="str">
        <f t="shared" si="21"/>
        <v/>
      </c>
      <c r="G293" s="25" t="str">
        <f>IF(C293="","",IF(D293='Gear Train'!$R$3,"-",VLOOKUP(C293,$Q$15:$S$514,3,FALSE)))</f>
        <v/>
      </c>
      <c r="H293" s="25" t="str">
        <f>IF(C293="","",IF(OR(D293='Gear Train'!$R$7,D293='Gear Train'!$R$3,D293='Gear Train'!$R$8),"-",VLOOKUP(C293,$Q$15:$T$514,4,FALSE)))</f>
        <v/>
      </c>
      <c r="I293" s="26" t="str">
        <f>IF(C293="","",IF(OR(D293='Gear Train'!$R$6,D293='Gear Train'!$R$7,D293='Gear Train'!$R$8,F293='Gear Train'!$R$7),VLOOKUP(E293,$C$15:$M$514,7,FALSE),IF(D293='Gear Train'!$R$3,VLOOKUP(C293,$Q$15:$U$514,5,FALSE),VLOOKUP(E293,$C$15:$M$514,7,FALSE)*M293)))</f>
        <v/>
      </c>
      <c r="J293" s="26" t="str">
        <f>IF(C293="","",IF(OR(D293='Gear Train'!$R$6,D293='Gear Train'!$R$7,D293='Gear Train'!$R$8,F293='Gear Train'!$R$7),VLOOKUP(E293,$C$15:$M$514,8,FALSE),IF(D293='Gear Train'!$R$3,E293/I293,VLOOKUP(E293,$C$15:$M$514,8,FALSE)/M293)))</f>
        <v/>
      </c>
      <c r="K293" s="27" t="str">
        <f>IF(C293="","",IF(E293=$C$10,$C$11,IF(OR(D293='Gear Train'!$R$4,D293='Gear Train'!$R$5),IF(OR(F293='Gear Train'!$R$4,F293='Gear Train'!$R$5,F293='Gear Train'!$R$6),IF(VLOOKUP(E293,$C$15:$M$514,9,FALSE)='Gear Train'!$C$3,'Gear Train'!$C$4,'Gear Train'!$C$3),VLOOKUP(E293,$C$15:$M$514,9,FALSE)),VLOOKUP(E293,$C$15:$M$514,9,FALSE))))</f>
        <v/>
      </c>
      <c r="L293" s="26" t="str">
        <f>IF(C293="","",IF(G293="-","-",IF(K293='Gear Train'!$C$3,MOD(G293+J293*360,360),MOD(G293-J293*360,360))))</f>
        <v/>
      </c>
      <c r="M293" s="26" t="str">
        <f>IF(C293="","",IF(OR(D293='Gear Train'!$R$6,D293='Gear Train'!$R$7,D293='Gear Train'!$R$8,F293='Gear Train'!$R$7),VLOOKUP(E293,$C$15:$M$514,10,FALSE),IF(D293='Gear Train'!$R$3,"-",IF(F293='Gear Train'!$R$3,1,H293/VLOOKUP(E293,$Q$15:$T$514,4,FALSE)))))</f>
        <v/>
      </c>
      <c r="N293" s="26" t="str">
        <f t="shared" si="22"/>
        <v/>
      </c>
      <c r="O293" s="28" t="str">
        <f t="shared" si="23"/>
        <v/>
      </c>
      <c r="Q293" s="21"/>
      <c r="R293" s="21"/>
      <c r="S293" s="29"/>
      <c r="T293" s="29"/>
      <c r="U293" s="29"/>
      <c r="AD293" s="1"/>
      <c r="AE293" s="1"/>
      <c r="AF293" s="1"/>
      <c r="AG293" s="1"/>
      <c r="AH293" s="1"/>
    </row>
    <row r="294" spans="2:34">
      <c r="B294" s="20"/>
      <c r="C294" s="21"/>
      <c r="D294" s="22" t="str">
        <f t="shared" si="20"/>
        <v/>
      </c>
      <c r="E294" s="21"/>
      <c r="F294" s="24" t="str">
        <f t="shared" si="21"/>
        <v/>
      </c>
      <c r="G294" s="25" t="str">
        <f>IF(C294="","",IF(D294='Gear Train'!$R$3,"-",VLOOKUP(C294,$Q$15:$S$514,3,FALSE)))</f>
        <v/>
      </c>
      <c r="H294" s="25" t="str">
        <f>IF(C294="","",IF(OR(D294='Gear Train'!$R$7,D294='Gear Train'!$R$3,D294='Gear Train'!$R$8),"-",VLOOKUP(C294,$Q$15:$T$514,4,FALSE)))</f>
        <v/>
      </c>
      <c r="I294" s="26" t="str">
        <f>IF(C294="","",IF(OR(D294='Gear Train'!$R$6,D294='Gear Train'!$R$7,D294='Gear Train'!$R$8,F294='Gear Train'!$R$7),VLOOKUP(E294,$C$15:$M$514,7,FALSE),IF(D294='Gear Train'!$R$3,VLOOKUP(C294,$Q$15:$U$514,5,FALSE),VLOOKUP(E294,$C$15:$M$514,7,FALSE)*M294)))</f>
        <v/>
      </c>
      <c r="J294" s="26" t="str">
        <f>IF(C294="","",IF(OR(D294='Gear Train'!$R$6,D294='Gear Train'!$R$7,D294='Gear Train'!$R$8,F294='Gear Train'!$R$7),VLOOKUP(E294,$C$15:$M$514,8,FALSE),IF(D294='Gear Train'!$R$3,E294/I294,VLOOKUP(E294,$C$15:$M$514,8,FALSE)/M294)))</f>
        <v/>
      </c>
      <c r="K294" s="27" t="str">
        <f>IF(C294="","",IF(E294=$C$10,$C$11,IF(OR(D294='Gear Train'!$R$4,D294='Gear Train'!$R$5),IF(OR(F294='Gear Train'!$R$4,F294='Gear Train'!$R$5,F294='Gear Train'!$R$6),IF(VLOOKUP(E294,$C$15:$M$514,9,FALSE)='Gear Train'!$C$3,'Gear Train'!$C$4,'Gear Train'!$C$3),VLOOKUP(E294,$C$15:$M$514,9,FALSE)),VLOOKUP(E294,$C$15:$M$514,9,FALSE))))</f>
        <v/>
      </c>
      <c r="L294" s="26" t="str">
        <f>IF(C294="","",IF(G294="-","-",IF(K294='Gear Train'!$C$3,MOD(G294+J294*360,360),MOD(G294-J294*360,360))))</f>
        <v/>
      </c>
      <c r="M294" s="26" t="str">
        <f>IF(C294="","",IF(OR(D294='Gear Train'!$R$6,D294='Gear Train'!$R$7,D294='Gear Train'!$R$8,F294='Gear Train'!$R$7),VLOOKUP(E294,$C$15:$M$514,10,FALSE),IF(D294='Gear Train'!$R$3,"-",IF(F294='Gear Train'!$R$3,1,H294/VLOOKUP(E294,$Q$15:$T$514,4,FALSE)))))</f>
        <v/>
      </c>
      <c r="N294" s="26" t="str">
        <f t="shared" si="22"/>
        <v/>
      </c>
      <c r="O294" s="28" t="str">
        <f t="shared" si="23"/>
        <v/>
      </c>
      <c r="Q294" s="21"/>
      <c r="R294" s="21"/>
      <c r="S294" s="29"/>
      <c r="T294" s="29"/>
      <c r="U294" s="29"/>
      <c r="AD294" s="1"/>
      <c r="AE294" s="1"/>
      <c r="AF294" s="1"/>
      <c r="AG294" s="1"/>
      <c r="AH294" s="1"/>
    </row>
    <row r="295" spans="2:34">
      <c r="B295" s="20"/>
      <c r="C295" s="21"/>
      <c r="D295" s="22" t="str">
        <f t="shared" si="20"/>
        <v/>
      </c>
      <c r="E295" s="21"/>
      <c r="F295" s="24" t="str">
        <f t="shared" si="21"/>
        <v/>
      </c>
      <c r="G295" s="25" t="str">
        <f>IF(C295="","",IF(D295='Gear Train'!$R$3,"-",VLOOKUP(C295,$Q$15:$S$514,3,FALSE)))</f>
        <v/>
      </c>
      <c r="H295" s="25" t="str">
        <f>IF(C295="","",IF(OR(D295='Gear Train'!$R$7,D295='Gear Train'!$R$3,D295='Gear Train'!$R$8),"-",VLOOKUP(C295,$Q$15:$T$514,4,FALSE)))</f>
        <v/>
      </c>
      <c r="I295" s="26" t="str">
        <f>IF(C295="","",IF(OR(D295='Gear Train'!$R$6,D295='Gear Train'!$R$7,D295='Gear Train'!$R$8,F295='Gear Train'!$R$7),VLOOKUP(E295,$C$15:$M$514,7,FALSE),IF(D295='Gear Train'!$R$3,VLOOKUP(C295,$Q$15:$U$514,5,FALSE),VLOOKUP(E295,$C$15:$M$514,7,FALSE)*M295)))</f>
        <v/>
      </c>
      <c r="J295" s="26" t="str">
        <f>IF(C295="","",IF(OR(D295='Gear Train'!$R$6,D295='Gear Train'!$R$7,D295='Gear Train'!$R$8,F295='Gear Train'!$R$7),VLOOKUP(E295,$C$15:$M$514,8,FALSE),IF(D295='Gear Train'!$R$3,E295/I295,VLOOKUP(E295,$C$15:$M$514,8,FALSE)/M295)))</f>
        <v/>
      </c>
      <c r="K295" s="27" t="str">
        <f>IF(C295="","",IF(E295=$C$10,$C$11,IF(OR(D295='Gear Train'!$R$4,D295='Gear Train'!$R$5),IF(OR(F295='Gear Train'!$R$4,F295='Gear Train'!$R$5,F295='Gear Train'!$R$6),IF(VLOOKUP(E295,$C$15:$M$514,9,FALSE)='Gear Train'!$C$3,'Gear Train'!$C$4,'Gear Train'!$C$3),VLOOKUP(E295,$C$15:$M$514,9,FALSE)),VLOOKUP(E295,$C$15:$M$514,9,FALSE))))</f>
        <v/>
      </c>
      <c r="L295" s="26" t="str">
        <f>IF(C295="","",IF(G295="-","-",IF(K295='Gear Train'!$C$3,MOD(G295+J295*360,360),MOD(G295-J295*360,360))))</f>
        <v/>
      </c>
      <c r="M295" s="26" t="str">
        <f>IF(C295="","",IF(OR(D295='Gear Train'!$R$6,D295='Gear Train'!$R$7,D295='Gear Train'!$R$8,F295='Gear Train'!$R$7),VLOOKUP(E295,$C$15:$M$514,10,FALSE),IF(D295='Gear Train'!$R$3,"-",IF(F295='Gear Train'!$R$3,1,H295/VLOOKUP(E295,$Q$15:$T$514,4,FALSE)))))</f>
        <v/>
      </c>
      <c r="N295" s="26" t="str">
        <f t="shared" si="22"/>
        <v/>
      </c>
      <c r="O295" s="28" t="str">
        <f t="shared" si="23"/>
        <v/>
      </c>
      <c r="Q295" s="21"/>
      <c r="R295" s="21"/>
      <c r="S295" s="29"/>
      <c r="T295" s="29"/>
      <c r="U295" s="29"/>
      <c r="AD295" s="1"/>
      <c r="AE295" s="1"/>
      <c r="AF295" s="1"/>
      <c r="AG295" s="1"/>
      <c r="AH295" s="1"/>
    </row>
    <row r="296" spans="2:34">
      <c r="B296" s="20"/>
      <c r="C296" s="21"/>
      <c r="D296" s="22" t="str">
        <f t="shared" si="20"/>
        <v/>
      </c>
      <c r="E296" s="21"/>
      <c r="F296" s="24" t="str">
        <f t="shared" si="21"/>
        <v/>
      </c>
      <c r="G296" s="25" t="str">
        <f>IF(C296="","",IF(D296='Gear Train'!$R$3,"-",VLOOKUP(C296,$Q$15:$S$514,3,FALSE)))</f>
        <v/>
      </c>
      <c r="H296" s="25" t="str">
        <f>IF(C296="","",IF(OR(D296='Gear Train'!$R$7,D296='Gear Train'!$R$3,D296='Gear Train'!$R$8),"-",VLOOKUP(C296,$Q$15:$T$514,4,FALSE)))</f>
        <v/>
      </c>
      <c r="I296" s="26" t="str">
        <f>IF(C296="","",IF(OR(D296='Gear Train'!$R$6,D296='Gear Train'!$R$7,D296='Gear Train'!$R$8,F296='Gear Train'!$R$7),VLOOKUP(E296,$C$15:$M$514,7,FALSE),IF(D296='Gear Train'!$R$3,VLOOKUP(C296,$Q$15:$U$514,5,FALSE),VLOOKUP(E296,$C$15:$M$514,7,FALSE)*M296)))</f>
        <v/>
      </c>
      <c r="J296" s="26" t="str">
        <f>IF(C296="","",IF(OR(D296='Gear Train'!$R$6,D296='Gear Train'!$R$7,D296='Gear Train'!$R$8,F296='Gear Train'!$R$7),VLOOKUP(E296,$C$15:$M$514,8,FALSE),IF(D296='Gear Train'!$R$3,E296/I296,VLOOKUP(E296,$C$15:$M$514,8,FALSE)/M296)))</f>
        <v/>
      </c>
      <c r="K296" s="27" t="str">
        <f>IF(C296="","",IF(E296=$C$10,$C$11,IF(OR(D296='Gear Train'!$R$4,D296='Gear Train'!$R$5),IF(OR(F296='Gear Train'!$R$4,F296='Gear Train'!$R$5,F296='Gear Train'!$R$6),IF(VLOOKUP(E296,$C$15:$M$514,9,FALSE)='Gear Train'!$C$3,'Gear Train'!$C$4,'Gear Train'!$C$3),VLOOKUP(E296,$C$15:$M$514,9,FALSE)),VLOOKUP(E296,$C$15:$M$514,9,FALSE))))</f>
        <v/>
      </c>
      <c r="L296" s="26" t="str">
        <f>IF(C296="","",IF(G296="-","-",IF(K296='Gear Train'!$C$3,MOD(G296+J296*360,360),MOD(G296-J296*360,360))))</f>
        <v/>
      </c>
      <c r="M296" s="26" t="str">
        <f>IF(C296="","",IF(OR(D296='Gear Train'!$R$6,D296='Gear Train'!$R$7,D296='Gear Train'!$R$8,F296='Gear Train'!$R$7),VLOOKUP(E296,$C$15:$M$514,10,FALSE),IF(D296='Gear Train'!$R$3,"-",IF(F296='Gear Train'!$R$3,1,H296/VLOOKUP(E296,$Q$15:$T$514,4,FALSE)))))</f>
        <v/>
      </c>
      <c r="N296" s="26" t="str">
        <f t="shared" si="22"/>
        <v/>
      </c>
      <c r="O296" s="28" t="str">
        <f t="shared" si="23"/>
        <v/>
      </c>
      <c r="Q296" s="21"/>
      <c r="R296" s="21"/>
      <c r="S296" s="29"/>
      <c r="T296" s="29"/>
      <c r="U296" s="29"/>
      <c r="AD296" s="1"/>
      <c r="AE296" s="1"/>
      <c r="AF296" s="1"/>
      <c r="AG296" s="1"/>
      <c r="AH296" s="1"/>
    </row>
    <row r="297" spans="2:34">
      <c r="B297" s="20"/>
      <c r="C297" s="21"/>
      <c r="D297" s="22" t="str">
        <f t="shared" si="20"/>
        <v/>
      </c>
      <c r="E297" s="21"/>
      <c r="F297" s="24" t="str">
        <f t="shared" si="21"/>
        <v/>
      </c>
      <c r="G297" s="25" t="str">
        <f>IF(C297="","",IF(D297='Gear Train'!$R$3,"-",VLOOKUP(C297,$Q$15:$S$514,3,FALSE)))</f>
        <v/>
      </c>
      <c r="H297" s="25" t="str">
        <f>IF(C297="","",IF(OR(D297='Gear Train'!$R$7,D297='Gear Train'!$R$3,D297='Gear Train'!$R$8),"-",VLOOKUP(C297,$Q$15:$T$514,4,FALSE)))</f>
        <v/>
      </c>
      <c r="I297" s="26" t="str">
        <f>IF(C297="","",IF(OR(D297='Gear Train'!$R$6,D297='Gear Train'!$R$7,D297='Gear Train'!$R$8,F297='Gear Train'!$R$7),VLOOKUP(E297,$C$15:$M$514,7,FALSE),IF(D297='Gear Train'!$R$3,VLOOKUP(C297,$Q$15:$U$514,5,FALSE),VLOOKUP(E297,$C$15:$M$514,7,FALSE)*M297)))</f>
        <v/>
      </c>
      <c r="J297" s="26" t="str">
        <f>IF(C297="","",IF(OR(D297='Gear Train'!$R$6,D297='Gear Train'!$R$7,D297='Gear Train'!$R$8,F297='Gear Train'!$R$7),VLOOKUP(E297,$C$15:$M$514,8,FALSE),IF(D297='Gear Train'!$R$3,E297/I297,VLOOKUP(E297,$C$15:$M$514,8,FALSE)/M297)))</f>
        <v/>
      </c>
      <c r="K297" s="27" t="str">
        <f>IF(C297="","",IF(E297=$C$10,$C$11,IF(OR(D297='Gear Train'!$R$4,D297='Gear Train'!$R$5),IF(OR(F297='Gear Train'!$R$4,F297='Gear Train'!$R$5,F297='Gear Train'!$R$6),IF(VLOOKUP(E297,$C$15:$M$514,9,FALSE)='Gear Train'!$C$3,'Gear Train'!$C$4,'Gear Train'!$C$3),VLOOKUP(E297,$C$15:$M$514,9,FALSE)),VLOOKUP(E297,$C$15:$M$514,9,FALSE))))</f>
        <v/>
      </c>
      <c r="L297" s="26" t="str">
        <f>IF(C297="","",IF(G297="-","-",IF(K297='Gear Train'!$C$3,MOD(G297+J297*360,360),MOD(G297-J297*360,360))))</f>
        <v/>
      </c>
      <c r="M297" s="26" t="str">
        <f>IF(C297="","",IF(OR(D297='Gear Train'!$R$6,D297='Gear Train'!$R$7,D297='Gear Train'!$R$8,F297='Gear Train'!$R$7),VLOOKUP(E297,$C$15:$M$514,10,FALSE),IF(D297='Gear Train'!$R$3,"-",IF(F297='Gear Train'!$R$3,1,H297/VLOOKUP(E297,$Q$15:$T$514,4,FALSE)))))</f>
        <v/>
      </c>
      <c r="N297" s="26" t="str">
        <f t="shared" si="22"/>
        <v/>
      </c>
      <c r="O297" s="28" t="str">
        <f t="shared" si="23"/>
        <v/>
      </c>
      <c r="Q297" s="21"/>
      <c r="R297" s="21"/>
      <c r="S297" s="29"/>
      <c r="T297" s="29"/>
      <c r="U297" s="29"/>
      <c r="AD297" s="1"/>
      <c r="AE297" s="1"/>
      <c r="AF297" s="1"/>
      <c r="AG297" s="1"/>
      <c r="AH297" s="1"/>
    </row>
    <row r="298" spans="2:34">
      <c r="B298" s="20"/>
      <c r="C298" s="21"/>
      <c r="D298" s="22" t="str">
        <f t="shared" si="20"/>
        <v/>
      </c>
      <c r="E298" s="21"/>
      <c r="F298" s="24" t="str">
        <f t="shared" si="21"/>
        <v/>
      </c>
      <c r="G298" s="25" t="str">
        <f>IF(C298="","",IF(D298='Gear Train'!$R$3,"-",VLOOKUP(C298,$Q$15:$S$514,3,FALSE)))</f>
        <v/>
      </c>
      <c r="H298" s="25" t="str">
        <f>IF(C298="","",IF(OR(D298='Gear Train'!$R$7,D298='Gear Train'!$R$3,D298='Gear Train'!$R$8),"-",VLOOKUP(C298,$Q$15:$T$514,4,FALSE)))</f>
        <v/>
      </c>
      <c r="I298" s="26" t="str">
        <f>IF(C298="","",IF(OR(D298='Gear Train'!$R$6,D298='Gear Train'!$R$7,D298='Gear Train'!$R$8,F298='Gear Train'!$R$7),VLOOKUP(E298,$C$15:$M$514,7,FALSE),IF(D298='Gear Train'!$R$3,VLOOKUP(C298,$Q$15:$U$514,5,FALSE),VLOOKUP(E298,$C$15:$M$514,7,FALSE)*M298)))</f>
        <v/>
      </c>
      <c r="J298" s="26" t="str">
        <f>IF(C298="","",IF(OR(D298='Gear Train'!$R$6,D298='Gear Train'!$R$7,D298='Gear Train'!$R$8,F298='Gear Train'!$R$7),VLOOKUP(E298,$C$15:$M$514,8,FALSE),IF(D298='Gear Train'!$R$3,E298/I298,VLOOKUP(E298,$C$15:$M$514,8,FALSE)/M298)))</f>
        <v/>
      </c>
      <c r="K298" s="27" t="str">
        <f>IF(C298="","",IF(E298=$C$10,$C$11,IF(OR(D298='Gear Train'!$R$4,D298='Gear Train'!$R$5),IF(OR(F298='Gear Train'!$R$4,F298='Gear Train'!$R$5,F298='Gear Train'!$R$6),IF(VLOOKUP(E298,$C$15:$M$514,9,FALSE)='Gear Train'!$C$3,'Gear Train'!$C$4,'Gear Train'!$C$3),VLOOKUP(E298,$C$15:$M$514,9,FALSE)),VLOOKUP(E298,$C$15:$M$514,9,FALSE))))</f>
        <v/>
      </c>
      <c r="L298" s="26" t="str">
        <f>IF(C298="","",IF(G298="-","-",IF(K298='Gear Train'!$C$3,MOD(G298+J298*360,360),MOD(G298-J298*360,360))))</f>
        <v/>
      </c>
      <c r="M298" s="26" t="str">
        <f>IF(C298="","",IF(OR(D298='Gear Train'!$R$6,D298='Gear Train'!$R$7,D298='Gear Train'!$R$8,F298='Gear Train'!$R$7),VLOOKUP(E298,$C$15:$M$514,10,FALSE),IF(D298='Gear Train'!$R$3,"-",IF(F298='Gear Train'!$R$3,1,H298/VLOOKUP(E298,$Q$15:$T$514,4,FALSE)))))</f>
        <v/>
      </c>
      <c r="N298" s="26" t="str">
        <f t="shared" si="22"/>
        <v/>
      </c>
      <c r="O298" s="28" t="str">
        <f t="shared" si="23"/>
        <v/>
      </c>
      <c r="Q298" s="21"/>
      <c r="R298" s="21"/>
      <c r="S298" s="29"/>
      <c r="T298" s="29"/>
      <c r="U298" s="29"/>
      <c r="AD298" s="1"/>
      <c r="AE298" s="1"/>
      <c r="AF298" s="1"/>
      <c r="AG298" s="1"/>
      <c r="AH298" s="1"/>
    </row>
    <row r="299" spans="2:34">
      <c r="B299" s="20"/>
      <c r="C299" s="21"/>
      <c r="D299" s="22" t="str">
        <f t="shared" si="20"/>
        <v/>
      </c>
      <c r="E299" s="21"/>
      <c r="F299" s="24" t="str">
        <f t="shared" si="21"/>
        <v/>
      </c>
      <c r="G299" s="25" t="str">
        <f>IF(C299="","",IF(D299='Gear Train'!$R$3,"-",VLOOKUP(C299,$Q$15:$S$514,3,FALSE)))</f>
        <v/>
      </c>
      <c r="H299" s="25" t="str">
        <f>IF(C299="","",IF(OR(D299='Gear Train'!$R$7,D299='Gear Train'!$R$3,D299='Gear Train'!$R$8),"-",VLOOKUP(C299,$Q$15:$T$514,4,FALSE)))</f>
        <v/>
      </c>
      <c r="I299" s="26" t="str">
        <f>IF(C299="","",IF(OR(D299='Gear Train'!$R$6,D299='Gear Train'!$R$7,D299='Gear Train'!$R$8,F299='Gear Train'!$R$7),VLOOKUP(E299,$C$15:$M$514,7,FALSE),IF(D299='Gear Train'!$R$3,VLOOKUP(C299,$Q$15:$U$514,5,FALSE),VLOOKUP(E299,$C$15:$M$514,7,FALSE)*M299)))</f>
        <v/>
      </c>
      <c r="J299" s="26" t="str">
        <f>IF(C299="","",IF(OR(D299='Gear Train'!$R$6,D299='Gear Train'!$R$7,D299='Gear Train'!$R$8,F299='Gear Train'!$R$7),VLOOKUP(E299,$C$15:$M$514,8,FALSE),IF(D299='Gear Train'!$R$3,E299/I299,VLOOKUP(E299,$C$15:$M$514,8,FALSE)/M299)))</f>
        <v/>
      </c>
      <c r="K299" s="27" t="str">
        <f>IF(C299="","",IF(E299=$C$10,$C$11,IF(OR(D299='Gear Train'!$R$4,D299='Gear Train'!$R$5),IF(OR(F299='Gear Train'!$R$4,F299='Gear Train'!$R$5,F299='Gear Train'!$R$6),IF(VLOOKUP(E299,$C$15:$M$514,9,FALSE)='Gear Train'!$C$3,'Gear Train'!$C$4,'Gear Train'!$C$3),VLOOKUP(E299,$C$15:$M$514,9,FALSE)),VLOOKUP(E299,$C$15:$M$514,9,FALSE))))</f>
        <v/>
      </c>
      <c r="L299" s="26" t="str">
        <f>IF(C299="","",IF(G299="-","-",IF(K299='Gear Train'!$C$3,MOD(G299+J299*360,360),MOD(G299-J299*360,360))))</f>
        <v/>
      </c>
      <c r="M299" s="26" t="str">
        <f>IF(C299="","",IF(OR(D299='Gear Train'!$R$6,D299='Gear Train'!$R$7,D299='Gear Train'!$R$8,F299='Gear Train'!$R$7),VLOOKUP(E299,$C$15:$M$514,10,FALSE),IF(D299='Gear Train'!$R$3,"-",IF(F299='Gear Train'!$R$3,1,H299/VLOOKUP(E299,$Q$15:$T$514,4,FALSE)))))</f>
        <v/>
      </c>
      <c r="N299" s="26" t="str">
        <f t="shared" si="22"/>
        <v/>
      </c>
      <c r="O299" s="28" t="str">
        <f t="shared" si="23"/>
        <v/>
      </c>
      <c r="Q299" s="21"/>
      <c r="R299" s="21"/>
      <c r="S299" s="29"/>
      <c r="T299" s="29"/>
      <c r="U299" s="29"/>
      <c r="AD299" s="1"/>
      <c r="AE299" s="1"/>
      <c r="AF299" s="1"/>
      <c r="AG299" s="1"/>
      <c r="AH299" s="1"/>
    </row>
    <row r="300" spans="2:34">
      <c r="B300" s="20"/>
      <c r="C300" s="21"/>
      <c r="D300" s="22" t="str">
        <f t="shared" si="20"/>
        <v/>
      </c>
      <c r="E300" s="21"/>
      <c r="F300" s="24" t="str">
        <f t="shared" si="21"/>
        <v/>
      </c>
      <c r="G300" s="25" t="str">
        <f>IF(C300="","",IF(D300='Gear Train'!$R$3,"-",VLOOKUP(C300,$Q$15:$S$514,3,FALSE)))</f>
        <v/>
      </c>
      <c r="H300" s="25" t="str">
        <f>IF(C300="","",IF(OR(D300='Gear Train'!$R$7,D300='Gear Train'!$R$3,D300='Gear Train'!$R$8),"-",VLOOKUP(C300,$Q$15:$T$514,4,FALSE)))</f>
        <v/>
      </c>
      <c r="I300" s="26" t="str">
        <f>IF(C300="","",IF(OR(D300='Gear Train'!$R$6,D300='Gear Train'!$R$7,D300='Gear Train'!$R$8,F300='Gear Train'!$R$7),VLOOKUP(E300,$C$15:$M$514,7,FALSE),IF(D300='Gear Train'!$R$3,VLOOKUP(C300,$Q$15:$U$514,5,FALSE),VLOOKUP(E300,$C$15:$M$514,7,FALSE)*M300)))</f>
        <v/>
      </c>
      <c r="J300" s="26" t="str">
        <f>IF(C300="","",IF(OR(D300='Gear Train'!$R$6,D300='Gear Train'!$R$7,D300='Gear Train'!$R$8,F300='Gear Train'!$R$7),VLOOKUP(E300,$C$15:$M$514,8,FALSE),IF(D300='Gear Train'!$R$3,E300/I300,VLOOKUP(E300,$C$15:$M$514,8,FALSE)/M300)))</f>
        <v/>
      </c>
      <c r="K300" s="27" t="str">
        <f>IF(C300="","",IF(E300=$C$10,$C$11,IF(OR(D300='Gear Train'!$R$4,D300='Gear Train'!$R$5),IF(OR(F300='Gear Train'!$R$4,F300='Gear Train'!$R$5,F300='Gear Train'!$R$6),IF(VLOOKUP(E300,$C$15:$M$514,9,FALSE)='Gear Train'!$C$3,'Gear Train'!$C$4,'Gear Train'!$C$3),VLOOKUP(E300,$C$15:$M$514,9,FALSE)),VLOOKUP(E300,$C$15:$M$514,9,FALSE))))</f>
        <v/>
      </c>
      <c r="L300" s="26" t="str">
        <f>IF(C300="","",IF(G300="-","-",IF(K300='Gear Train'!$C$3,MOD(G300+J300*360,360),MOD(G300-J300*360,360))))</f>
        <v/>
      </c>
      <c r="M300" s="26" t="str">
        <f>IF(C300="","",IF(OR(D300='Gear Train'!$R$6,D300='Gear Train'!$R$7,D300='Gear Train'!$R$8,F300='Gear Train'!$R$7),VLOOKUP(E300,$C$15:$M$514,10,FALSE),IF(D300='Gear Train'!$R$3,"-",IF(F300='Gear Train'!$R$3,1,H300/VLOOKUP(E300,$Q$15:$T$514,4,FALSE)))))</f>
        <v/>
      </c>
      <c r="N300" s="26" t="str">
        <f t="shared" si="22"/>
        <v/>
      </c>
      <c r="O300" s="28" t="str">
        <f t="shared" si="23"/>
        <v/>
      </c>
      <c r="Q300" s="21"/>
      <c r="R300" s="21"/>
      <c r="S300" s="29"/>
      <c r="T300" s="29"/>
      <c r="U300" s="29"/>
      <c r="AD300" s="1"/>
      <c r="AE300" s="1"/>
      <c r="AF300" s="1"/>
      <c r="AG300" s="1"/>
      <c r="AH300" s="1"/>
    </row>
    <row r="301" spans="2:34">
      <c r="B301" s="20"/>
      <c r="C301" s="21"/>
      <c r="D301" s="22" t="str">
        <f t="shared" si="20"/>
        <v/>
      </c>
      <c r="E301" s="21"/>
      <c r="F301" s="24" t="str">
        <f t="shared" si="21"/>
        <v/>
      </c>
      <c r="G301" s="25" t="str">
        <f>IF(C301="","",IF(D301='Gear Train'!$R$3,"-",VLOOKUP(C301,$Q$15:$S$514,3,FALSE)))</f>
        <v/>
      </c>
      <c r="H301" s="25" t="str">
        <f>IF(C301="","",IF(OR(D301='Gear Train'!$R$7,D301='Gear Train'!$R$3,D301='Gear Train'!$R$8),"-",VLOOKUP(C301,$Q$15:$T$514,4,FALSE)))</f>
        <v/>
      </c>
      <c r="I301" s="26" t="str">
        <f>IF(C301="","",IF(OR(D301='Gear Train'!$R$6,D301='Gear Train'!$R$7,D301='Gear Train'!$R$8,F301='Gear Train'!$R$7),VLOOKUP(E301,$C$15:$M$514,7,FALSE),IF(D301='Gear Train'!$R$3,VLOOKUP(C301,$Q$15:$U$514,5,FALSE),VLOOKUP(E301,$C$15:$M$514,7,FALSE)*M301)))</f>
        <v/>
      </c>
      <c r="J301" s="26" t="str">
        <f>IF(C301="","",IF(OR(D301='Gear Train'!$R$6,D301='Gear Train'!$R$7,D301='Gear Train'!$R$8,F301='Gear Train'!$R$7),VLOOKUP(E301,$C$15:$M$514,8,FALSE),IF(D301='Gear Train'!$R$3,E301/I301,VLOOKUP(E301,$C$15:$M$514,8,FALSE)/M301)))</f>
        <v/>
      </c>
      <c r="K301" s="27" t="str">
        <f>IF(C301="","",IF(E301=$C$10,$C$11,IF(OR(D301='Gear Train'!$R$4,D301='Gear Train'!$R$5),IF(OR(F301='Gear Train'!$R$4,F301='Gear Train'!$R$5,F301='Gear Train'!$R$6),IF(VLOOKUP(E301,$C$15:$M$514,9,FALSE)='Gear Train'!$C$3,'Gear Train'!$C$4,'Gear Train'!$C$3),VLOOKUP(E301,$C$15:$M$514,9,FALSE)),VLOOKUP(E301,$C$15:$M$514,9,FALSE))))</f>
        <v/>
      </c>
      <c r="L301" s="26" t="str">
        <f>IF(C301="","",IF(G301="-","-",IF(K301='Gear Train'!$C$3,MOD(G301+J301*360,360),MOD(G301-J301*360,360))))</f>
        <v/>
      </c>
      <c r="M301" s="26" t="str">
        <f>IF(C301="","",IF(OR(D301='Gear Train'!$R$6,D301='Gear Train'!$R$7,D301='Gear Train'!$R$8,F301='Gear Train'!$R$7),VLOOKUP(E301,$C$15:$M$514,10,FALSE),IF(D301='Gear Train'!$R$3,"-",IF(F301='Gear Train'!$R$3,1,H301/VLOOKUP(E301,$Q$15:$T$514,4,FALSE)))))</f>
        <v/>
      </c>
      <c r="N301" s="26" t="str">
        <f t="shared" si="22"/>
        <v/>
      </c>
      <c r="O301" s="28" t="str">
        <f t="shared" si="23"/>
        <v/>
      </c>
      <c r="Q301" s="21"/>
      <c r="R301" s="21"/>
      <c r="S301" s="29"/>
      <c r="T301" s="29"/>
      <c r="U301" s="29"/>
      <c r="AD301" s="1"/>
      <c r="AE301" s="1"/>
      <c r="AF301" s="1"/>
      <c r="AG301" s="1"/>
      <c r="AH301" s="1"/>
    </row>
    <row r="302" spans="2:34">
      <c r="B302" s="20"/>
      <c r="C302" s="21"/>
      <c r="D302" s="22" t="str">
        <f t="shared" si="20"/>
        <v/>
      </c>
      <c r="E302" s="21"/>
      <c r="F302" s="24" t="str">
        <f t="shared" si="21"/>
        <v/>
      </c>
      <c r="G302" s="25" t="str">
        <f>IF(C302="","",IF(D302='Gear Train'!$R$3,"-",VLOOKUP(C302,$Q$15:$S$514,3,FALSE)))</f>
        <v/>
      </c>
      <c r="H302" s="25" t="str">
        <f>IF(C302="","",IF(OR(D302='Gear Train'!$R$7,D302='Gear Train'!$R$3,D302='Gear Train'!$R$8),"-",VLOOKUP(C302,$Q$15:$T$514,4,FALSE)))</f>
        <v/>
      </c>
      <c r="I302" s="26" t="str">
        <f>IF(C302="","",IF(OR(D302='Gear Train'!$R$6,D302='Gear Train'!$R$7,D302='Gear Train'!$R$8,F302='Gear Train'!$R$7),VLOOKUP(E302,$C$15:$M$514,7,FALSE),IF(D302='Gear Train'!$R$3,VLOOKUP(C302,$Q$15:$U$514,5,FALSE),VLOOKUP(E302,$C$15:$M$514,7,FALSE)*M302)))</f>
        <v/>
      </c>
      <c r="J302" s="26" t="str">
        <f>IF(C302="","",IF(OR(D302='Gear Train'!$R$6,D302='Gear Train'!$R$7,D302='Gear Train'!$R$8,F302='Gear Train'!$R$7),VLOOKUP(E302,$C$15:$M$514,8,FALSE),IF(D302='Gear Train'!$R$3,E302/I302,VLOOKUP(E302,$C$15:$M$514,8,FALSE)/M302)))</f>
        <v/>
      </c>
      <c r="K302" s="27" t="str">
        <f>IF(C302="","",IF(E302=$C$10,$C$11,IF(OR(D302='Gear Train'!$R$4,D302='Gear Train'!$R$5),IF(OR(F302='Gear Train'!$R$4,F302='Gear Train'!$R$5,F302='Gear Train'!$R$6),IF(VLOOKUP(E302,$C$15:$M$514,9,FALSE)='Gear Train'!$C$3,'Gear Train'!$C$4,'Gear Train'!$C$3),VLOOKUP(E302,$C$15:$M$514,9,FALSE)),VLOOKUP(E302,$C$15:$M$514,9,FALSE))))</f>
        <v/>
      </c>
      <c r="L302" s="26" t="str">
        <f>IF(C302="","",IF(G302="-","-",IF(K302='Gear Train'!$C$3,MOD(G302+J302*360,360),MOD(G302-J302*360,360))))</f>
        <v/>
      </c>
      <c r="M302" s="26" t="str">
        <f>IF(C302="","",IF(OR(D302='Gear Train'!$R$6,D302='Gear Train'!$R$7,D302='Gear Train'!$R$8,F302='Gear Train'!$R$7),VLOOKUP(E302,$C$15:$M$514,10,FALSE),IF(D302='Gear Train'!$R$3,"-",IF(F302='Gear Train'!$R$3,1,H302/VLOOKUP(E302,$Q$15:$T$514,4,FALSE)))))</f>
        <v/>
      </c>
      <c r="N302" s="26" t="str">
        <f t="shared" si="22"/>
        <v/>
      </c>
      <c r="O302" s="28" t="str">
        <f t="shared" si="23"/>
        <v/>
      </c>
      <c r="Q302" s="21"/>
      <c r="R302" s="21"/>
      <c r="S302" s="29"/>
      <c r="T302" s="29"/>
      <c r="U302" s="29"/>
      <c r="AD302" s="1"/>
      <c r="AE302" s="1"/>
      <c r="AF302" s="1"/>
      <c r="AG302" s="1"/>
      <c r="AH302" s="1"/>
    </row>
    <row r="303" spans="2:34">
      <c r="B303" s="20"/>
      <c r="C303" s="21"/>
      <c r="D303" s="22" t="str">
        <f t="shared" si="20"/>
        <v/>
      </c>
      <c r="E303" s="21"/>
      <c r="F303" s="24" t="str">
        <f t="shared" si="21"/>
        <v/>
      </c>
      <c r="G303" s="25" t="str">
        <f>IF(C303="","",IF(D303='Gear Train'!$R$3,"-",VLOOKUP(C303,$Q$15:$S$514,3,FALSE)))</f>
        <v/>
      </c>
      <c r="H303" s="25" t="str">
        <f>IF(C303="","",IF(OR(D303='Gear Train'!$R$7,D303='Gear Train'!$R$3,D303='Gear Train'!$R$8),"-",VLOOKUP(C303,$Q$15:$T$514,4,FALSE)))</f>
        <v/>
      </c>
      <c r="I303" s="26" t="str">
        <f>IF(C303="","",IF(OR(D303='Gear Train'!$R$6,D303='Gear Train'!$R$7,D303='Gear Train'!$R$8,F303='Gear Train'!$R$7),VLOOKUP(E303,$C$15:$M$514,7,FALSE),IF(D303='Gear Train'!$R$3,VLOOKUP(C303,$Q$15:$U$514,5,FALSE),VLOOKUP(E303,$C$15:$M$514,7,FALSE)*M303)))</f>
        <v/>
      </c>
      <c r="J303" s="26" t="str">
        <f>IF(C303="","",IF(OR(D303='Gear Train'!$R$6,D303='Gear Train'!$R$7,D303='Gear Train'!$R$8,F303='Gear Train'!$R$7),VLOOKUP(E303,$C$15:$M$514,8,FALSE),IF(D303='Gear Train'!$R$3,E303/I303,VLOOKUP(E303,$C$15:$M$514,8,FALSE)/M303)))</f>
        <v/>
      </c>
      <c r="K303" s="27" t="str">
        <f>IF(C303="","",IF(E303=$C$10,$C$11,IF(OR(D303='Gear Train'!$R$4,D303='Gear Train'!$R$5),IF(OR(F303='Gear Train'!$R$4,F303='Gear Train'!$R$5,F303='Gear Train'!$R$6),IF(VLOOKUP(E303,$C$15:$M$514,9,FALSE)='Gear Train'!$C$3,'Gear Train'!$C$4,'Gear Train'!$C$3),VLOOKUP(E303,$C$15:$M$514,9,FALSE)),VLOOKUP(E303,$C$15:$M$514,9,FALSE))))</f>
        <v/>
      </c>
      <c r="L303" s="26" t="str">
        <f>IF(C303="","",IF(G303="-","-",IF(K303='Gear Train'!$C$3,MOD(G303+J303*360,360),MOD(G303-J303*360,360))))</f>
        <v/>
      </c>
      <c r="M303" s="26" t="str">
        <f>IF(C303="","",IF(OR(D303='Gear Train'!$R$6,D303='Gear Train'!$R$7,D303='Gear Train'!$R$8,F303='Gear Train'!$R$7),VLOOKUP(E303,$C$15:$M$514,10,FALSE),IF(D303='Gear Train'!$R$3,"-",IF(F303='Gear Train'!$R$3,1,H303/VLOOKUP(E303,$Q$15:$T$514,4,FALSE)))))</f>
        <v/>
      </c>
      <c r="N303" s="26" t="str">
        <f t="shared" si="22"/>
        <v/>
      </c>
      <c r="O303" s="28" t="str">
        <f t="shared" si="23"/>
        <v/>
      </c>
      <c r="Q303" s="21"/>
      <c r="R303" s="21"/>
      <c r="S303" s="29"/>
      <c r="T303" s="29"/>
      <c r="U303" s="29"/>
      <c r="AD303" s="1"/>
      <c r="AE303" s="1"/>
      <c r="AF303" s="1"/>
      <c r="AG303" s="1"/>
      <c r="AH303" s="1"/>
    </row>
    <row r="304" spans="2:34">
      <c r="B304" s="20"/>
      <c r="C304" s="21"/>
      <c r="D304" s="22" t="str">
        <f t="shared" si="20"/>
        <v/>
      </c>
      <c r="E304" s="21"/>
      <c r="F304" s="24" t="str">
        <f t="shared" si="21"/>
        <v/>
      </c>
      <c r="G304" s="25" t="str">
        <f>IF(C304="","",IF(D304='Gear Train'!$R$3,"-",VLOOKUP(C304,$Q$15:$S$514,3,FALSE)))</f>
        <v/>
      </c>
      <c r="H304" s="25" t="str">
        <f>IF(C304="","",IF(OR(D304='Gear Train'!$R$7,D304='Gear Train'!$R$3,D304='Gear Train'!$R$8),"-",VLOOKUP(C304,$Q$15:$T$514,4,FALSE)))</f>
        <v/>
      </c>
      <c r="I304" s="26" t="str">
        <f>IF(C304="","",IF(OR(D304='Gear Train'!$R$6,D304='Gear Train'!$R$7,D304='Gear Train'!$R$8,F304='Gear Train'!$R$7),VLOOKUP(E304,$C$15:$M$514,7,FALSE),IF(D304='Gear Train'!$R$3,VLOOKUP(C304,$Q$15:$U$514,5,FALSE),VLOOKUP(E304,$C$15:$M$514,7,FALSE)*M304)))</f>
        <v/>
      </c>
      <c r="J304" s="26" t="str">
        <f>IF(C304="","",IF(OR(D304='Gear Train'!$R$6,D304='Gear Train'!$R$7,D304='Gear Train'!$R$8,F304='Gear Train'!$R$7),VLOOKUP(E304,$C$15:$M$514,8,FALSE),IF(D304='Gear Train'!$R$3,E304/I304,VLOOKUP(E304,$C$15:$M$514,8,FALSE)/M304)))</f>
        <v/>
      </c>
      <c r="K304" s="27" t="str">
        <f>IF(C304="","",IF(E304=$C$10,$C$11,IF(OR(D304='Gear Train'!$R$4,D304='Gear Train'!$R$5),IF(OR(F304='Gear Train'!$R$4,F304='Gear Train'!$R$5,F304='Gear Train'!$R$6),IF(VLOOKUP(E304,$C$15:$M$514,9,FALSE)='Gear Train'!$C$3,'Gear Train'!$C$4,'Gear Train'!$C$3),VLOOKUP(E304,$C$15:$M$514,9,FALSE)),VLOOKUP(E304,$C$15:$M$514,9,FALSE))))</f>
        <v/>
      </c>
      <c r="L304" s="26" t="str">
        <f>IF(C304="","",IF(G304="-","-",IF(K304='Gear Train'!$C$3,MOD(G304+J304*360,360),MOD(G304-J304*360,360))))</f>
        <v/>
      </c>
      <c r="M304" s="26" t="str">
        <f>IF(C304="","",IF(OR(D304='Gear Train'!$R$6,D304='Gear Train'!$R$7,D304='Gear Train'!$R$8,F304='Gear Train'!$R$7),VLOOKUP(E304,$C$15:$M$514,10,FALSE),IF(D304='Gear Train'!$R$3,"-",IF(F304='Gear Train'!$R$3,1,H304/VLOOKUP(E304,$Q$15:$T$514,4,FALSE)))))</f>
        <v/>
      </c>
      <c r="N304" s="26" t="str">
        <f t="shared" si="22"/>
        <v/>
      </c>
      <c r="O304" s="28" t="str">
        <f t="shared" si="23"/>
        <v/>
      </c>
      <c r="Q304" s="21"/>
      <c r="R304" s="21"/>
      <c r="S304" s="29"/>
      <c r="T304" s="29"/>
      <c r="U304" s="29"/>
      <c r="AD304" s="1"/>
      <c r="AE304" s="1"/>
      <c r="AF304" s="1"/>
      <c r="AG304" s="1"/>
      <c r="AH304" s="1"/>
    </row>
    <row r="305" spans="2:34">
      <c r="B305" s="20"/>
      <c r="C305" s="21"/>
      <c r="D305" s="22" t="str">
        <f t="shared" si="20"/>
        <v/>
      </c>
      <c r="E305" s="21"/>
      <c r="F305" s="24" t="str">
        <f t="shared" si="21"/>
        <v/>
      </c>
      <c r="G305" s="25" t="str">
        <f>IF(C305="","",IF(D305='Gear Train'!$R$3,"-",VLOOKUP(C305,$Q$15:$S$514,3,FALSE)))</f>
        <v/>
      </c>
      <c r="H305" s="25" t="str">
        <f>IF(C305="","",IF(OR(D305='Gear Train'!$R$7,D305='Gear Train'!$R$3,D305='Gear Train'!$R$8),"-",VLOOKUP(C305,$Q$15:$T$514,4,FALSE)))</f>
        <v/>
      </c>
      <c r="I305" s="26" t="str">
        <f>IF(C305="","",IF(OR(D305='Gear Train'!$R$6,D305='Gear Train'!$R$7,D305='Gear Train'!$R$8,F305='Gear Train'!$R$7),VLOOKUP(E305,$C$15:$M$514,7,FALSE),IF(D305='Gear Train'!$R$3,VLOOKUP(C305,$Q$15:$U$514,5,FALSE),VLOOKUP(E305,$C$15:$M$514,7,FALSE)*M305)))</f>
        <v/>
      </c>
      <c r="J305" s="26" t="str">
        <f>IF(C305="","",IF(OR(D305='Gear Train'!$R$6,D305='Gear Train'!$R$7,D305='Gear Train'!$R$8,F305='Gear Train'!$R$7),VLOOKUP(E305,$C$15:$M$514,8,FALSE),IF(D305='Gear Train'!$R$3,E305/I305,VLOOKUP(E305,$C$15:$M$514,8,FALSE)/M305)))</f>
        <v/>
      </c>
      <c r="K305" s="27" t="str">
        <f>IF(C305="","",IF(E305=$C$10,$C$11,IF(OR(D305='Gear Train'!$R$4,D305='Gear Train'!$R$5),IF(OR(F305='Gear Train'!$R$4,F305='Gear Train'!$R$5,F305='Gear Train'!$R$6),IF(VLOOKUP(E305,$C$15:$M$514,9,FALSE)='Gear Train'!$C$3,'Gear Train'!$C$4,'Gear Train'!$C$3),VLOOKUP(E305,$C$15:$M$514,9,FALSE)),VLOOKUP(E305,$C$15:$M$514,9,FALSE))))</f>
        <v/>
      </c>
      <c r="L305" s="26" t="str">
        <f>IF(C305="","",IF(G305="-","-",IF(K305='Gear Train'!$C$3,MOD(G305+J305*360,360),MOD(G305-J305*360,360))))</f>
        <v/>
      </c>
      <c r="M305" s="26" t="str">
        <f>IF(C305="","",IF(OR(D305='Gear Train'!$R$6,D305='Gear Train'!$R$7,D305='Gear Train'!$R$8,F305='Gear Train'!$R$7),VLOOKUP(E305,$C$15:$M$514,10,FALSE),IF(D305='Gear Train'!$R$3,"-",IF(F305='Gear Train'!$R$3,1,H305/VLOOKUP(E305,$Q$15:$T$514,4,FALSE)))))</f>
        <v/>
      </c>
      <c r="N305" s="26" t="str">
        <f t="shared" si="22"/>
        <v/>
      </c>
      <c r="O305" s="28" t="str">
        <f t="shared" si="23"/>
        <v/>
      </c>
      <c r="Q305" s="21"/>
      <c r="R305" s="21"/>
      <c r="S305" s="29"/>
      <c r="T305" s="29"/>
      <c r="U305" s="29"/>
      <c r="AD305" s="1"/>
      <c r="AE305" s="1"/>
      <c r="AF305" s="1"/>
      <c r="AG305" s="1"/>
      <c r="AH305" s="1"/>
    </row>
    <row r="306" spans="2:34">
      <c r="B306" s="20"/>
      <c r="C306" s="21"/>
      <c r="D306" s="22" t="str">
        <f t="shared" si="20"/>
        <v/>
      </c>
      <c r="E306" s="21"/>
      <c r="F306" s="24" t="str">
        <f t="shared" si="21"/>
        <v/>
      </c>
      <c r="G306" s="25" t="str">
        <f>IF(C306="","",IF(D306='Gear Train'!$R$3,"-",VLOOKUP(C306,$Q$15:$S$514,3,FALSE)))</f>
        <v/>
      </c>
      <c r="H306" s="25" t="str">
        <f>IF(C306="","",IF(OR(D306='Gear Train'!$R$7,D306='Gear Train'!$R$3,D306='Gear Train'!$R$8),"-",VLOOKUP(C306,$Q$15:$T$514,4,FALSE)))</f>
        <v/>
      </c>
      <c r="I306" s="26" t="str">
        <f>IF(C306="","",IF(OR(D306='Gear Train'!$R$6,D306='Gear Train'!$R$7,D306='Gear Train'!$R$8,F306='Gear Train'!$R$7),VLOOKUP(E306,$C$15:$M$514,7,FALSE),IF(D306='Gear Train'!$R$3,VLOOKUP(C306,$Q$15:$U$514,5,FALSE),VLOOKUP(E306,$C$15:$M$514,7,FALSE)*M306)))</f>
        <v/>
      </c>
      <c r="J306" s="26" t="str">
        <f>IF(C306="","",IF(OR(D306='Gear Train'!$R$6,D306='Gear Train'!$R$7,D306='Gear Train'!$R$8,F306='Gear Train'!$R$7),VLOOKUP(E306,$C$15:$M$514,8,FALSE),IF(D306='Gear Train'!$R$3,E306/I306,VLOOKUP(E306,$C$15:$M$514,8,FALSE)/M306)))</f>
        <v/>
      </c>
      <c r="K306" s="27" t="str">
        <f>IF(C306="","",IF(E306=$C$10,$C$11,IF(OR(D306='Gear Train'!$R$4,D306='Gear Train'!$R$5),IF(OR(F306='Gear Train'!$R$4,F306='Gear Train'!$R$5,F306='Gear Train'!$R$6),IF(VLOOKUP(E306,$C$15:$M$514,9,FALSE)='Gear Train'!$C$3,'Gear Train'!$C$4,'Gear Train'!$C$3),VLOOKUP(E306,$C$15:$M$514,9,FALSE)),VLOOKUP(E306,$C$15:$M$514,9,FALSE))))</f>
        <v/>
      </c>
      <c r="L306" s="26" t="str">
        <f>IF(C306="","",IF(G306="-","-",IF(K306='Gear Train'!$C$3,MOD(G306+J306*360,360),MOD(G306-J306*360,360))))</f>
        <v/>
      </c>
      <c r="M306" s="26" t="str">
        <f>IF(C306="","",IF(OR(D306='Gear Train'!$R$6,D306='Gear Train'!$R$7,D306='Gear Train'!$R$8,F306='Gear Train'!$R$7),VLOOKUP(E306,$C$15:$M$514,10,FALSE),IF(D306='Gear Train'!$R$3,"-",IF(F306='Gear Train'!$R$3,1,H306/VLOOKUP(E306,$Q$15:$T$514,4,FALSE)))))</f>
        <v/>
      </c>
      <c r="N306" s="26" t="str">
        <f t="shared" si="22"/>
        <v/>
      </c>
      <c r="O306" s="28" t="str">
        <f t="shared" si="23"/>
        <v/>
      </c>
      <c r="Q306" s="21"/>
      <c r="R306" s="21"/>
      <c r="S306" s="29"/>
      <c r="T306" s="29"/>
      <c r="U306" s="29"/>
      <c r="AD306" s="1"/>
      <c r="AE306" s="1"/>
      <c r="AF306" s="1"/>
      <c r="AG306" s="1"/>
      <c r="AH306" s="1"/>
    </row>
    <row r="307" spans="2:34">
      <c r="B307" s="20"/>
      <c r="C307" s="21"/>
      <c r="D307" s="22" t="str">
        <f t="shared" si="20"/>
        <v/>
      </c>
      <c r="E307" s="21"/>
      <c r="F307" s="24" t="str">
        <f t="shared" si="21"/>
        <v/>
      </c>
      <c r="G307" s="25" t="str">
        <f>IF(C307="","",IF(D307='Gear Train'!$R$3,"-",VLOOKUP(C307,$Q$15:$S$514,3,FALSE)))</f>
        <v/>
      </c>
      <c r="H307" s="25" t="str">
        <f>IF(C307="","",IF(OR(D307='Gear Train'!$R$7,D307='Gear Train'!$R$3,D307='Gear Train'!$R$8),"-",VLOOKUP(C307,$Q$15:$T$514,4,FALSE)))</f>
        <v/>
      </c>
      <c r="I307" s="26" t="str">
        <f>IF(C307="","",IF(OR(D307='Gear Train'!$R$6,D307='Gear Train'!$R$7,D307='Gear Train'!$R$8,F307='Gear Train'!$R$7),VLOOKUP(E307,$C$15:$M$514,7,FALSE),IF(D307='Gear Train'!$R$3,VLOOKUP(C307,$Q$15:$U$514,5,FALSE),VLOOKUP(E307,$C$15:$M$514,7,FALSE)*M307)))</f>
        <v/>
      </c>
      <c r="J307" s="26" t="str">
        <f>IF(C307="","",IF(OR(D307='Gear Train'!$R$6,D307='Gear Train'!$R$7,D307='Gear Train'!$R$8,F307='Gear Train'!$R$7),VLOOKUP(E307,$C$15:$M$514,8,FALSE),IF(D307='Gear Train'!$R$3,E307/I307,VLOOKUP(E307,$C$15:$M$514,8,FALSE)/M307)))</f>
        <v/>
      </c>
      <c r="K307" s="27" t="str">
        <f>IF(C307="","",IF(E307=$C$10,$C$11,IF(OR(D307='Gear Train'!$R$4,D307='Gear Train'!$R$5),IF(OR(F307='Gear Train'!$R$4,F307='Gear Train'!$R$5,F307='Gear Train'!$R$6),IF(VLOOKUP(E307,$C$15:$M$514,9,FALSE)='Gear Train'!$C$3,'Gear Train'!$C$4,'Gear Train'!$C$3),VLOOKUP(E307,$C$15:$M$514,9,FALSE)),VLOOKUP(E307,$C$15:$M$514,9,FALSE))))</f>
        <v/>
      </c>
      <c r="L307" s="26" t="str">
        <f>IF(C307="","",IF(G307="-","-",IF(K307='Gear Train'!$C$3,MOD(G307+J307*360,360),MOD(G307-J307*360,360))))</f>
        <v/>
      </c>
      <c r="M307" s="26" t="str">
        <f>IF(C307="","",IF(OR(D307='Gear Train'!$R$6,D307='Gear Train'!$R$7,D307='Gear Train'!$R$8,F307='Gear Train'!$R$7),VLOOKUP(E307,$C$15:$M$514,10,FALSE),IF(D307='Gear Train'!$R$3,"-",IF(F307='Gear Train'!$R$3,1,H307/VLOOKUP(E307,$Q$15:$T$514,4,FALSE)))))</f>
        <v/>
      </c>
      <c r="N307" s="26" t="str">
        <f t="shared" si="22"/>
        <v/>
      </c>
      <c r="O307" s="28" t="str">
        <f t="shared" si="23"/>
        <v/>
      </c>
      <c r="Q307" s="21"/>
      <c r="R307" s="21"/>
      <c r="S307" s="29"/>
      <c r="T307" s="29"/>
      <c r="U307" s="29"/>
      <c r="AD307" s="1"/>
      <c r="AE307" s="1"/>
      <c r="AF307" s="1"/>
      <c r="AG307" s="1"/>
      <c r="AH307" s="1"/>
    </row>
    <row r="308" spans="2:34">
      <c r="B308" s="20"/>
      <c r="C308" s="21"/>
      <c r="D308" s="22" t="str">
        <f t="shared" si="20"/>
        <v/>
      </c>
      <c r="E308" s="21"/>
      <c r="F308" s="24" t="str">
        <f t="shared" si="21"/>
        <v/>
      </c>
      <c r="G308" s="25" t="str">
        <f>IF(C308="","",IF(D308='Gear Train'!$R$3,"-",VLOOKUP(C308,$Q$15:$S$514,3,FALSE)))</f>
        <v/>
      </c>
      <c r="H308" s="25" t="str">
        <f>IF(C308="","",IF(OR(D308='Gear Train'!$R$7,D308='Gear Train'!$R$3,D308='Gear Train'!$R$8),"-",VLOOKUP(C308,$Q$15:$T$514,4,FALSE)))</f>
        <v/>
      </c>
      <c r="I308" s="26" t="str">
        <f>IF(C308="","",IF(OR(D308='Gear Train'!$R$6,D308='Gear Train'!$R$7,D308='Gear Train'!$R$8,F308='Gear Train'!$R$7),VLOOKUP(E308,$C$15:$M$514,7,FALSE),IF(D308='Gear Train'!$R$3,VLOOKUP(C308,$Q$15:$U$514,5,FALSE),VLOOKUP(E308,$C$15:$M$514,7,FALSE)*M308)))</f>
        <v/>
      </c>
      <c r="J308" s="26" t="str">
        <f>IF(C308="","",IF(OR(D308='Gear Train'!$R$6,D308='Gear Train'!$R$7,D308='Gear Train'!$R$8,F308='Gear Train'!$R$7),VLOOKUP(E308,$C$15:$M$514,8,FALSE),IF(D308='Gear Train'!$R$3,E308/I308,VLOOKUP(E308,$C$15:$M$514,8,FALSE)/M308)))</f>
        <v/>
      </c>
      <c r="K308" s="27" t="str">
        <f>IF(C308="","",IF(E308=$C$10,$C$11,IF(OR(D308='Gear Train'!$R$4,D308='Gear Train'!$R$5),IF(OR(F308='Gear Train'!$R$4,F308='Gear Train'!$R$5,F308='Gear Train'!$R$6),IF(VLOOKUP(E308,$C$15:$M$514,9,FALSE)='Gear Train'!$C$3,'Gear Train'!$C$4,'Gear Train'!$C$3),VLOOKUP(E308,$C$15:$M$514,9,FALSE)),VLOOKUP(E308,$C$15:$M$514,9,FALSE))))</f>
        <v/>
      </c>
      <c r="L308" s="26" t="str">
        <f>IF(C308="","",IF(G308="-","-",IF(K308='Gear Train'!$C$3,MOD(G308+J308*360,360),MOD(G308-J308*360,360))))</f>
        <v/>
      </c>
      <c r="M308" s="26" t="str">
        <f>IF(C308="","",IF(OR(D308='Gear Train'!$R$6,D308='Gear Train'!$R$7,D308='Gear Train'!$R$8,F308='Gear Train'!$R$7),VLOOKUP(E308,$C$15:$M$514,10,FALSE),IF(D308='Gear Train'!$R$3,"-",IF(F308='Gear Train'!$R$3,1,H308/VLOOKUP(E308,$Q$15:$T$514,4,FALSE)))))</f>
        <v/>
      </c>
      <c r="N308" s="26" t="str">
        <f t="shared" si="22"/>
        <v/>
      </c>
      <c r="O308" s="28" t="str">
        <f t="shared" si="23"/>
        <v/>
      </c>
      <c r="Q308" s="21"/>
      <c r="R308" s="21"/>
      <c r="S308" s="29"/>
      <c r="T308" s="29"/>
      <c r="U308" s="29"/>
      <c r="AD308" s="1"/>
      <c r="AE308" s="1"/>
      <c r="AF308" s="1"/>
      <c r="AG308" s="1"/>
      <c r="AH308" s="1"/>
    </row>
    <row r="309" spans="2:34">
      <c r="B309" s="20"/>
      <c r="C309" s="21"/>
      <c r="D309" s="22" t="str">
        <f t="shared" si="20"/>
        <v/>
      </c>
      <c r="E309" s="21"/>
      <c r="F309" s="24" t="str">
        <f t="shared" si="21"/>
        <v/>
      </c>
      <c r="G309" s="25" t="str">
        <f>IF(C309="","",IF(D309='Gear Train'!$R$3,"-",VLOOKUP(C309,$Q$15:$S$514,3,FALSE)))</f>
        <v/>
      </c>
      <c r="H309" s="25" t="str">
        <f>IF(C309="","",IF(OR(D309='Gear Train'!$R$7,D309='Gear Train'!$R$3,D309='Gear Train'!$R$8),"-",VLOOKUP(C309,$Q$15:$T$514,4,FALSE)))</f>
        <v/>
      </c>
      <c r="I309" s="26" t="str">
        <f>IF(C309="","",IF(OR(D309='Gear Train'!$R$6,D309='Gear Train'!$R$7,D309='Gear Train'!$R$8,F309='Gear Train'!$R$7),VLOOKUP(E309,$C$15:$M$514,7,FALSE),IF(D309='Gear Train'!$R$3,VLOOKUP(C309,$Q$15:$U$514,5,FALSE),VLOOKUP(E309,$C$15:$M$514,7,FALSE)*M309)))</f>
        <v/>
      </c>
      <c r="J309" s="26" t="str">
        <f>IF(C309="","",IF(OR(D309='Gear Train'!$R$6,D309='Gear Train'!$R$7,D309='Gear Train'!$R$8,F309='Gear Train'!$R$7),VLOOKUP(E309,$C$15:$M$514,8,FALSE),IF(D309='Gear Train'!$R$3,E309/I309,VLOOKUP(E309,$C$15:$M$514,8,FALSE)/M309)))</f>
        <v/>
      </c>
      <c r="K309" s="27" t="str">
        <f>IF(C309="","",IF(E309=$C$10,$C$11,IF(OR(D309='Gear Train'!$R$4,D309='Gear Train'!$R$5),IF(OR(F309='Gear Train'!$R$4,F309='Gear Train'!$R$5,F309='Gear Train'!$R$6),IF(VLOOKUP(E309,$C$15:$M$514,9,FALSE)='Gear Train'!$C$3,'Gear Train'!$C$4,'Gear Train'!$C$3),VLOOKUP(E309,$C$15:$M$514,9,FALSE)),VLOOKUP(E309,$C$15:$M$514,9,FALSE))))</f>
        <v/>
      </c>
      <c r="L309" s="26" t="str">
        <f>IF(C309="","",IF(G309="-","-",IF(K309='Gear Train'!$C$3,MOD(G309+J309*360,360),MOD(G309-J309*360,360))))</f>
        <v/>
      </c>
      <c r="M309" s="26" t="str">
        <f>IF(C309="","",IF(OR(D309='Gear Train'!$R$6,D309='Gear Train'!$R$7,D309='Gear Train'!$R$8,F309='Gear Train'!$R$7),VLOOKUP(E309,$C$15:$M$514,10,FALSE),IF(D309='Gear Train'!$R$3,"-",IF(F309='Gear Train'!$R$3,1,H309/VLOOKUP(E309,$Q$15:$T$514,4,FALSE)))))</f>
        <v/>
      </c>
      <c r="N309" s="26" t="str">
        <f t="shared" si="22"/>
        <v/>
      </c>
      <c r="O309" s="28" t="str">
        <f t="shared" si="23"/>
        <v/>
      </c>
      <c r="Q309" s="21"/>
      <c r="R309" s="21"/>
      <c r="S309" s="29"/>
      <c r="T309" s="29"/>
      <c r="U309" s="29"/>
      <c r="AD309" s="1"/>
      <c r="AE309" s="1"/>
      <c r="AF309" s="1"/>
      <c r="AG309" s="1"/>
      <c r="AH309" s="1"/>
    </row>
    <row r="310" spans="2:34">
      <c r="B310" s="20"/>
      <c r="C310" s="21"/>
      <c r="D310" s="22" t="str">
        <f t="shared" si="20"/>
        <v/>
      </c>
      <c r="E310" s="21"/>
      <c r="F310" s="24" t="str">
        <f t="shared" si="21"/>
        <v/>
      </c>
      <c r="G310" s="25" t="str">
        <f>IF(C310="","",IF(D310='Gear Train'!$R$3,"-",VLOOKUP(C310,$Q$15:$S$514,3,FALSE)))</f>
        <v/>
      </c>
      <c r="H310" s="25" t="str">
        <f>IF(C310="","",IF(OR(D310='Gear Train'!$R$7,D310='Gear Train'!$R$3,D310='Gear Train'!$R$8),"-",VLOOKUP(C310,$Q$15:$T$514,4,FALSE)))</f>
        <v/>
      </c>
      <c r="I310" s="26" t="str">
        <f>IF(C310="","",IF(OR(D310='Gear Train'!$R$6,D310='Gear Train'!$R$7,D310='Gear Train'!$R$8,F310='Gear Train'!$R$7),VLOOKUP(E310,$C$15:$M$514,7,FALSE),IF(D310='Gear Train'!$R$3,VLOOKUP(C310,$Q$15:$U$514,5,FALSE),VLOOKUP(E310,$C$15:$M$514,7,FALSE)*M310)))</f>
        <v/>
      </c>
      <c r="J310" s="26" t="str">
        <f>IF(C310="","",IF(OR(D310='Gear Train'!$R$6,D310='Gear Train'!$R$7,D310='Gear Train'!$R$8,F310='Gear Train'!$R$7),VLOOKUP(E310,$C$15:$M$514,8,FALSE),IF(D310='Gear Train'!$R$3,E310/I310,VLOOKUP(E310,$C$15:$M$514,8,FALSE)/M310)))</f>
        <v/>
      </c>
      <c r="K310" s="27" t="str">
        <f>IF(C310="","",IF(E310=$C$10,$C$11,IF(OR(D310='Gear Train'!$R$4,D310='Gear Train'!$R$5),IF(OR(F310='Gear Train'!$R$4,F310='Gear Train'!$R$5,F310='Gear Train'!$R$6),IF(VLOOKUP(E310,$C$15:$M$514,9,FALSE)='Gear Train'!$C$3,'Gear Train'!$C$4,'Gear Train'!$C$3),VLOOKUP(E310,$C$15:$M$514,9,FALSE)),VLOOKUP(E310,$C$15:$M$514,9,FALSE))))</f>
        <v/>
      </c>
      <c r="L310" s="26" t="str">
        <f>IF(C310="","",IF(G310="-","-",IF(K310='Gear Train'!$C$3,MOD(G310+J310*360,360),MOD(G310-J310*360,360))))</f>
        <v/>
      </c>
      <c r="M310" s="26" t="str">
        <f>IF(C310="","",IF(OR(D310='Gear Train'!$R$6,D310='Gear Train'!$R$7,D310='Gear Train'!$R$8,F310='Gear Train'!$R$7),VLOOKUP(E310,$C$15:$M$514,10,FALSE),IF(D310='Gear Train'!$R$3,"-",IF(F310='Gear Train'!$R$3,1,H310/VLOOKUP(E310,$Q$15:$T$514,4,FALSE)))))</f>
        <v/>
      </c>
      <c r="N310" s="26" t="str">
        <f t="shared" si="22"/>
        <v/>
      </c>
      <c r="O310" s="28" t="str">
        <f t="shared" si="23"/>
        <v/>
      </c>
      <c r="Q310" s="21"/>
      <c r="R310" s="21"/>
      <c r="S310" s="29"/>
      <c r="T310" s="29"/>
      <c r="U310" s="29"/>
      <c r="AD310" s="1"/>
      <c r="AE310" s="1"/>
      <c r="AF310" s="1"/>
      <c r="AG310" s="1"/>
      <c r="AH310" s="1"/>
    </row>
    <row r="311" spans="2:34">
      <c r="B311" s="20"/>
      <c r="C311" s="21"/>
      <c r="D311" s="22" t="str">
        <f t="shared" si="20"/>
        <v/>
      </c>
      <c r="E311" s="21"/>
      <c r="F311" s="24" t="str">
        <f t="shared" si="21"/>
        <v/>
      </c>
      <c r="G311" s="25" t="str">
        <f>IF(C311="","",IF(D311='Gear Train'!$R$3,"-",VLOOKUP(C311,$Q$15:$S$514,3,FALSE)))</f>
        <v/>
      </c>
      <c r="H311" s="25" t="str">
        <f>IF(C311="","",IF(OR(D311='Gear Train'!$R$7,D311='Gear Train'!$R$3,D311='Gear Train'!$R$8),"-",VLOOKUP(C311,$Q$15:$T$514,4,FALSE)))</f>
        <v/>
      </c>
      <c r="I311" s="26" t="str">
        <f>IF(C311="","",IF(OR(D311='Gear Train'!$R$6,D311='Gear Train'!$R$7,D311='Gear Train'!$R$8,F311='Gear Train'!$R$7),VLOOKUP(E311,$C$15:$M$514,7,FALSE),IF(D311='Gear Train'!$R$3,VLOOKUP(C311,$Q$15:$U$514,5,FALSE),VLOOKUP(E311,$C$15:$M$514,7,FALSE)*M311)))</f>
        <v/>
      </c>
      <c r="J311" s="26" t="str">
        <f>IF(C311="","",IF(OR(D311='Gear Train'!$R$6,D311='Gear Train'!$R$7,D311='Gear Train'!$R$8,F311='Gear Train'!$R$7),VLOOKUP(E311,$C$15:$M$514,8,FALSE),IF(D311='Gear Train'!$R$3,E311/I311,VLOOKUP(E311,$C$15:$M$514,8,FALSE)/M311)))</f>
        <v/>
      </c>
      <c r="K311" s="27" t="str">
        <f>IF(C311="","",IF(E311=$C$10,$C$11,IF(OR(D311='Gear Train'!$R$4,D311='Gear Train'!$R$5),IF(OR(F311='Gear Train'!$R$4,F311='Gear Train'!$R$5,F311='Gear Train'!$R$6),IF(VLOOKUP(E311,$C$15:$M$514,9,FALSE)='Gear Train'!$C$3,'Gear Train'!$C$4,'Gear Train'!$C$3),VLOOKUP(E311,$C$15:$M$514,9,FALSE)),VLOOKUP(E311,$C$15:$M$514,9,FALSE))))</f>
        <v/>
      </c>
      <c r="L311" s="26" t="str">
        <f>IF(C311="","",IF(G311="-","-",IF(K311='Gear Train'!$C$3,MOD(G311+J311*360,360),MOD(G311-J311*360,360))))</f>
        <v/>
      </c>
      <c r="M311" s="26" t="str">
        <f>IF(C311="","",IF(OR(D311='Gear Train'!$R$6,D311='Gear Train'!$R$7,D311='Gear Train'!$R$8,F311='Gear Train'!$R$7),VLOOKUP(E311,$C$15:$M$514,10,FALSE),IF(D311='Gear Train'!$R$3,"-",IF(F311='Gear Train'!$R$3,1,H311/VLOOKUP(E311,$Q$15:$T$514,4,FALSE)))))</f>
        <v/>
      </c>
      <c r="N311" s="26" t="str">
        <f t="shared" si="22"/>
        <v/>
      </c>
      <c r="O311" s="28" t="str">
        <f t="shared" si="23"/>
        <v/>
      </c>
      <c r="Q311" s="21"/>
      <c r="R311" s="21"/>
      <c r="S311" s="29"/>
      <c r="T311" s="29"/>
      <c r="U311" s="29"/>
      <c r="AD311" s="1"/>
      <c r="AE311" s="1"/>
      <c r="AF311" s="1"/>
      <c r="AG311" s="1"/>
      <c r="AH311" s="1"/>
    </row>
    <row r="312" spans="2:34">
      <c r="B312" s="20"/>
      <c r="C312" s="21"/>
      <c r="D312" s="22" t="str">
        <f t="shared" si="20"/>
        <v/>
      </c>
      <c r="E312" s="21"/>
      <c r="F312" s="24" t="str">
        <f t="shared" si="21"/>
        <v/>
      </c>
      <c r="G312" s="25" t="str">
        <f>IF(C312="","",IF(D312='Gear Train'!$R$3,"-",VLOOKUP(C312,$Q$15:$S$514,3,FALSE)))</f>
        <v/>
      </c>
      <c r="H312" s="25" t="str">
        <f>IF(C312="","",IF(OR(D312='Gear Train'!$R$7,D312='Gear Train'!$R$3,D312='Gear Train'!$R$8),"-",VLOOKUP(C312,$Q$15:$T$514,4,FALSE)))</f>
        <v/>
      </c>
      <c r="I312" s="26" t="str">
        <f>IF(C312="","",IF(OR(D312='Gear Train'!$R$6,D312='Gear Train'!$R$7,D312='Gear Train'!$R$8,F312='Gear Train'!$R$7),VLOOKUP(E312,$C$15:$M$514,7,FALSE),IF(D312='Gear Train'!$R$3,VLOOKUP(C312,$Q$15:$U$514,5,FALSE),VLOOKUP(E312,$C$15:$M$514,7,FALSE)*M312)))</f>
        <v/>
      </c>
      <c r="J312" s="26" t="str">
        <f>IF(C312="","",IF(OR(D312='Gear Train'!$R$6,D312='Gear Train'!$R$7,D312='Gear Train'!$R$8,F312='Gear Train'!$R$7),VLOOKUP(E312,$C$15:$M$514,8,FALSE),IF(D312='Gear Train'!$R$3,E312/I312,VLOOKUP(E312,$C$15:$M$514,8,FALSE)/M312)))</f>
        <v/>
      </c>
      <c r="K312" s="27" t="str">
        <f>IF(C312="","",IF(E312=$C$10,$C$11,IF(OR(D312='Gear Train'!$R$4,D312='Gear Train'!$R$5),IF(OR(F312='Gear Train'!$R$4,F312='Gear Train'!$R$5,F312='Gear Train'!$R$6),IF(VLOOKUP(E312,$C$15:$M$514,9,FALSE)='Gear Train'!$C$3,'Gear Train'!$C$4,'Gear Train'!$C$3),VLOOKUP(E312,$C$15:$M$514,9,FALSE)),VLOOKUP(E312,$C$15:$M$514,9,FALSE))))</f>
        <v/>
      </c>
      <c r="L312" s="26" t="str">
        <f>IF(C312="","",IF(G312="-","-",IF(K312='Gear Train'!$C$3,MOD(G312+J312*360,360),MOD(G312-J312*360,360))))</f>
        <v/>
      </c>
      <c r="M312" s="26" t="str">
        <f>IF(C312="","",IF(OR(D312='Gear Train'!$R$6,D312='Gear Train'!$R$7,D312='Gear Train'!$R$8,F312='Gear Train'!$R$7),VLOOKUP(E312,$C$15:$M$514,10,FALSE),IF(D312='Gear Train'!$R$3,"-",IF(F312='Gear Train'!$R$3,1,H312/VLOOKUP(E312,$Q$15:$T$514,4,FALSE)))))</f>
        <v/>
      </c>
      <c r="N312" s="26" t="str">
        <f t="shared" si="22"/>
        <v/>
      </c>
      <c r="O312" s="28" t="str">
        <f t="shared" si="23"/>
        <v/>
      </c>
      <c r="Q312" s="21"/>
      <c r="R312" s="21"/>
      <c r="S312" s="29"/>
      <c r="T312" s="29"/>
      <c r="U312" s="29"/>
      <c r="AD312" s="1"/>
      <c r="AE312" s="1"/>
      <c r="AF312" s="1"/>
      <c r="AG312" s="1"/>
      <c r="AH312" s="1"/>
    </row>
    <row r="313" spans="2:34">
      <c r="B313" s="20"/>
      <c r="C313" s="21"/>
      <c r="D313" s="22" t="str">
        <f t="shared" si="20"/>
        <v/>
      </c>
      <c r="E313" s="21"/>
      <c r="F313" s="24" t="str">
        <f t="shared" si="21"/>
        <v/>
      </c>
      <c r="G313" s="25" t="str">
        <f>IF(C313="","",IF(D313='Gear Train'!$R$3,"-",VLOOKUP(C313,$Q$15:$S$514,3,FALSE)))</f>
        <v/>
      </c>
      <c r="H313" s="25" t="str">
        <f>IF(C313="","",IF(OR(D313='Gear Train'!$R$7,D313='Gear Train'!$R$3,D313='Gear Train'!$R$8),"-",VLOOKUP(C313,$Q$15:$T$514,4,FALSE)))</f>
        <v/>
      </c>
      <c r="I313" s="26" t="str">
        <f>IF(C313="","",IF(OR(D313='Gear Train'!$R$6,D313='Gear Train'!$R$7,D313='Gear Train'!$R$8,F313='Gear Train'!$R$7),VLOOKUP(E313,$C$15:$M$514,7,FALSE),IF(D313='Gear Train'!$R$3,VLOOKUP(C313,$Q$15:$U$514,5,FALSE),VLOOKUP(E313,$C$15:$M$514,7,FALSE)*M313)))</f>
        <v/>
      </c>
      <c r="J313" s="26" t="str">
        <f>IF(C313="","",IF(OR(D313='Gear Train'!$R$6,D313='Gear Train'!$R$7,D313='Gear Train'!$R$8,F313='Gear Train'!$R$7),VLOOKUP(E313,$C$15:$M$514,8,FALSE),IF(D313='Gear Train'!$R$3,E313/I313,VLOOKUP(E313,$C$15:$M$514,8,FALSE)/M313)))</f>
        <v/>
      </c>
      <c r="K313" s="27" t="str">
        <f>IF(C313="","",IF(E313=$C$10,$C$11,IF(OR(D313='Gear Train'!$R$4,D313='Gear Train'!$R$5),IF(OR(F313='Gear Train'!$R$4,F313='Gear Train'!$R$5,F313='Gear Train'!$R$6),IF(VLOOKUP(E313,$C$15:$M$514,9,FALSE)='Gear Train'!$C$3,'Gear Train'!$C$4,'Gear Train'!$C$3),VLOOKUP(E313,$C$15:$M$514,9,FALSE)),VLOOKUP(E313,$C$15:$M$514,9,FALSE))))</f>
        <v/>
      </c>
      <c r="L313" s="26" t="str">
        <f>IF(C313="","",IF(G313="-","-",IF(K313='Gear Train'!$C$3,MOD(G313+J313*360,360),MOD(G313-J313*360,360))))</f>
        <v/>
      </c>
      <c r="M313" s="26" t="str">
        <f>IF(C313="","",IF(OR(D313='Gear Train'!$R$6,D313='Gear Train'!$R$7,D313='Gear Train'!$R$8,F313='Gear Train'!$R$7),VLOOKUP(E313,$C$15:$M$514,10,FALSE),IF(D313='Gear Train'!$R$3,"-",IF(F313='Gear Train'!$R$3,1,H313/VLOOKUP(E313,$Q$15:$T$514,4,FALSE)))))</f>
        <v/>
      </c>
      <c r="N313" s="26" t="str">
        <f t="shared" si="22"/>
        <v/>
      </c>
      <c r="O313" s="28" t="str">
        <f t="shared" si="23"/>
        <v/>
      </c>
      <c r="Q313" s="21"/>
      <c r="R313" s="21"/>
      <c r="S313" s="29"/>
      <c r="T313" s="29"/>
      <c r="U313" s="29"/>
      <c r="AD313" s="1"/>
      <c r="AE313" s="1"/>
      <c r="AF313" s="1"/>
      <c r="AG313" s="1"/>
      <c r="AH313" s="1"/>
    </row>
    <row r="314" spans="2:34">
      <c r="B314" s="20"/>
      <c r="C314" s="21"/>
      <c r="D314" s="22" t="str">
        <f t="shared" si="20"/>
        <v/>
      </c>
      <c r="E314" s="21"/>
      <c r="F314" s="24" t="str">
        <f t="shared" si="21"/>
        <v/>
      </c>
      <c r="G314" s="25" t="str">
        <f>IF(C314="","",IF(D314='Gear Train'!$R$3,"-",VLOOKUP(C314,$Q$15:$S$514,3,FALSE)))</f>
        <v/>
      </c>
      <c r="H314" s="25" t="str">
        <f>IF(C314="","",IF(OR(D314='Gear Train'!$R$7,D314='Gear Train'!$R$3,D314='Gear Train'!$R$8),"-",VLOOKUP(C314,$Q$15:$T$514,4,FALSE)))</f>
        <v/>
      </c>
      <c r="I314" s="26" t="str">
        <f>IF(C314="","",IF(OR(D314='Gear Train'!$R$6,D314='Gear Train'!$R$7,D314='Gear Train'!$R$8,F314='Gear Train'!$R$7),VLOOKUP(E314,$C$15:$M$514,7,FALSE),IF(D314='Gear Train'!$R$3,VLOOKUP(C314,$Q$15:$U$514,5,FALSE),VLOOKUP(E314,$C$15:$M$514,7,FALSE)*M314)))</f>
        <v/>
      </c>
      <c r="J314" s="26" t="str">
        <f>IF(C314="","",IF(OR(D314='Gear Train'!$R$6,D314='Gear Train'!$R$7,D314='Gear Train'!$R$8,F314='Gear Train'!$R$7),VLOOKUP(E314,$C$15:$M$514,8,FALSE),IF(D314='Gear Train'!$R$3,E314/I314,VLOOKUP(E314,$C$15:$M$514,8,FALSE)/M314)))</f>
        <v/>
      </c>
      <c r="K314" s="27" t="str">
        <f>IF(C314="","",IF(E314=$C$10,$C$11,IF(OR(D314='Gear Train'!$R$4,D314='Gear Train'!$R$5),IF(OR(F314='Gear Train'!$R$4,F314='Gear Train'!$R$5,F314='Gear Train'!$R$6),IF(VLOOKUP(E314,$C$15:$M$514,9,FALSE)='Gear Train'!$C$3,'Gear Train'!$C$4,'Gear Train'!$C$3),VLOOKUP(E314,$C$15:$M$514,9,FALSE)),VLOOKUP(E314,$C$15:$M$514,9,FALSE))))</f>
        <v/>
      </c>
      <c r="L314" s="26" t="str">
        <f>IF(C314="","",IF(G314="-","-",IF(K314='Gear Train'!$C$3,MOD(G314+J314*360,360),MOD(G314-J314*360,360))))</f>
        <v/>
      </c>
      <c r="M314" s="26" t="str">
        <f>IF(C314="","",IF(OR(D314='Gear Train'!$R$6,D314='Gear Train'!$R$7,D314='Gear Train'!$R$8,F314='Gear Train'!$R$7),VLOOKUP(E314,$C$15:$M$514,10,FALSE),IF(D314='Gear Train'!$R$3,"-",IF(F314='Gear Train'!$R$3,1,H314/VLOOKUP(E314,$Q$15:$T$514,4,FALSE)))))</f>
        <v/>
      </c>
      <c r="N314" s="26" t="str">
        <f t="shared" si="22"/>
        <v/>
      </c>
      <c r="O314" s="28" t="str">
        <f t="shared" si="23"/>
        <v/>
      </c>
      <c r="Q314" s="21"/>
      <c r="R314" s="21"/>
      <c r="S314" s="29"/>
      <c r="T314" s="29"/>
      <c r="U314" s="29"/>
      <c r="AD314" s="1"/>
      <c r="AE314" s="1"/>
      <c r="AF314" s="1"/>
      <c r="AG314" s="1"/>
      <c r="AH314" s="1"/>
    </row>
    <row r="315" spans="2:34">
      <c r="B315" s="20"/>
      <c r="C315" s="21"/>
      <c r="D315" s="22" t="str">
        <f t="shared" si="20"/>
        <v/>
      </c>
      <c r="E315" s="21"/>
      <c r="F315" s="24" t="str">
        <f t="shared" si="21"/>
        <v/>
      </c>
      <c r="G315" s="25" t="str">
        <f>IF(C315="","",IF(D315='Gear Train'!$R$3,"-",VLOOKUP(C315,$Q$15:$S$514,3,FALSE)))</f>
        <v/>
      </c>
      <c r="H315" s="25" t="str">
        <f>IF(C315="","",IF(OR(D315='Gear Train'!$R$7,D315='Gear Train'!$R$3,D315='Gear Train'!$R$8),"-",VLOOKUP(C315,$Q$15:$T$514,4,FALSE)))</f>
        <v/>
      </c>
      <c r="I315" s="26" t="str">
        <f>IF(C315="","",IF(OR(D315='Gear Train'!$R$6,D315='Gear Train'!$R$7,D315='Gear Train'!$R$8,F315='Gear Train'!$R$7),VLOOKUP(E315,$C$15:$M$514,7,FALSE),IF(D315='Gear Train'!$R$3,VLOOKUP(C315,$Q$15:$U$514,5,FALSE),VLOOKUP(E315,$C$15:$M$514,7,FALSE)*M315)))</f>
        <v/>
      </c>
      <c r="J315" s="26" t="str">
        <f>IF(C315="","",IF(OR(D315='Gear Train'!$R$6,D315='Gear Train'!$R$7,D315='Gear Train'!$R$8,F315='Gear Train'!$R$7),VLOOKUP(E315,$C$15:$M$514,8,FALSE),IF(D315='Gear Train'!$R$3,E315/I315,VLOOKUP(E315,$C$15:$M$514,8,FALSE)/M315)))</f>
        <v/>
      </c>
      <c r="K315" s="27" t="str">
        <f>IF(C315="","",IF(E315=$C$10,$C$11,IF(OR(D315='Gear Train'!$R$4,D315='Gear Train'!$R$5),IF(OR(F315='Gear Train'!$R$4,F315='Gear Train'!$R$5,F315='Gear Train'!$R$6),IF(VLOOKUP(E315,$C$15:$M$514,9,FALSE)='Gear Train'!$C$3,'Gear Train'!$C$4,'Gear Train'!$C$3),VLOOKUP(E315,$C$15:$M$514,9,FALSE)),VLOOKUP(E315,$C$15:$M$514,9,FALSE))))</f>
        <v/>
      </c>
      <c r="L315" s="26" t="str">
        <f>IF(C315="","",IF(G315="-","-",IF(K315='Gear Train'!$C$3,MOD(G315+J315*360,360),MOD(G315-J315*360,360))))</f>
        <v/>
      </c>
      <c r="M315" s="26" t="str">
        <f>IF(C315="","",IF(OR(D315='Gear Train'!$R$6,D315='Gear Train'!$R$7,D315='Gear Train'!$R$8,F315='Gear Train'!$R$7),VLOOKUP(E315,$C$15:$M$514,10,FALSE),IF(D315='Gear Train'!$R$3,"-",IF(F315='Gear Train'!$R$3,1,H315/VLOOKUP(E315,$Q$15:$T$514,4,FALSE)))))</f>
        <v/>
      </c>
      <c r="N315" s="26" t="str">
        <f t="shared" si="22"/>
        <v/>
      </c>
      <c r="O315" s="28" t="str">
        <f t="shared" si="23"/>
        <v/>
      </c>
      <c r="Q315" s="21"/>
      <c r="R315" s="21"/>
      <c r="S315" s="29"/>
      <c r="T315" s="29"/>
      <c r="U315" s="29"/>
      <c r="AD315" s="1"/>
      <c r="AE315" s="1"/>
      <c r="AF315" s="1"/>
      <c r="AG315" s="1"/>
      <c r="AH315" s="1"/>
    </row>
    <row r="316" spans="2:34">
      <c r="B316" s="20"/>
      <c r="C316" s="21"/>
      <c r="D316" s="22" t="str">
        <f t="shared" si="20"/>
        <v/>
      </c>
      <c r="E316" s="21"/>
      <c r="F316" s="24" t="str">
        <f t="shared" si="21"/>
        <v/>
      </c>
      <c r="G316" s="25" t="str">
        <f>IF(C316="","",IF(D316='Gear Train'!$R$3,"-",VLOOKUP(C316,$Q$15:$S$514,3,FALSE)))</f>
        <v/>
      </c>
      <c r="H316" s="25" t="str">
        <f>IF(C316="","",IF(OR(D316='Gear Train'!$R$7,D316='Gear Train'!$R$3,D316='Gear Train'!$R$8),"-",VLOOKUP(C316,$Q$15:$T$514,4,FALSE)))</f>
        <v/>
      </c>
      <c r="I316" s="26" t="str">
        <f>IF(C316="","",IF(OR(D316='Gear Train'!$R$6,D316='Gear Train'!$R$7,D316='Gear Train'!$R$8,F316='Gear Train'!$R$7),VLOOKUP(E316,$C$15:$M$514,7,FALSE),IF(D316='Gear Train'!$R$3,VLOOKUP(C316,$Q$15:$U$514,5,FALSE),VLOOKUP(E316,$C$15:$M$514,7,FALSE)*M316)))</f>
        <v/>
      </c>
      <c r="J316" s="26" t="str">
        <f>IF(C316="","",IF(OR(D316='Gear Train'!$R$6,D316='Gear Train'!$R$7,D316='Gear Train'!$R$8,F316='Gear Train'!$R$7),VLOOKUP(E316,$C$15:$M$514,8,FALSE),IF(D316='Gear Train'!$R$3,E316/I316,VLOOKUP(E316,$C$15:$M$514,8,FALSE)/M316)))</f>
        <v/>
      </c>
      <c r="K316" s="27" t="str">
        <f>IF(C316="","",IF(E316=$C$10,$C$11,IF(OR(D316='Gear Train'!$R$4,D316='Gear Train'!$R$5),IF(OR(F316='Gear Train'!$R$4,F316='Gear Train'!$R$5,F316='Gear Train'!$R$6),IF(VLOOKUP(E316,$C$15:$M$514,9,FALSE)='Gear Train'!$C$3,'Gear Train'!$C$4,'Gear Train'!$C$3),VLOOKUP(E316,$C$15:$M$514,9,FALSE)),VLOOKUP(E316,$C$15:$M$514,9,FALSE))))</f>
        <v/>
      </c>
      <c r="L316" s="26" t="str">
        <f>IF(C316="","",IF(G316="-","-",IF(K316='Gear Train'!$C$3,MOD(G316+J316*360,360),MOD(G316-J316*360,360))))</f>
        <v/>
      </c>
      <c r="M316" s="26" t="str">
        <f>IF(C316="","",IF(OR(D316='Gear Train'!$R$6,D316='Gear Train'!$R$7,D316='Gear Train'!$R$8,F316='Gear Train'!$R$7),VLOOKUP(E316,$C$15:$M$514,10,FALSE),IF(D316='Gear Train'!$R$3,"-",IF(F316='Gear Train'!$R$3,1,H316/VLOOKUP(E316,$Q$15:$T$514,4,FALSE)))))</f>
        <v/>
      </c>
      <c r="N316" s="26" t="str">
        <f t="shared" si="22"/>
        <v/>
      </c>
      <c r="O316" s="28" t="str">
        <f t="shared" si="23"/>
        <v/>
      </c>
      <c r="Q316" s="21"/>
      <c r="R316" s="21"/>
      <c r="S316" s="29"/>
      <c r="T316" s="29"/>
      <c r="U316" s="29"/>
      <c r="AD316" s="1"/>
      <c r="AE316" s="1"/>
      <c r="AF316" s="1"/>
      <c r="AG316" s="1"/>
      <c r="AH316" s="1"/>
    </row>
    <row r="317" spans="2:34">
      <c r="B317" s="20"/>
      <c r="C317" s="21"/>
      <c r="D317" s="22" t="str">
        <f t="shared" si="20"/>
        <v/>
      </c>
      <c r="E317" s="21"/>
      <c r="F317" s="24" t="str">
        <f t="shared" si="21"/>
        <v/>
      </c>
      <c r="G317" s="25" t="str">
        <f>IF(C317="","",IF(D317='Gear Train'!$R$3,"-",VLOOKUP(C317,$Q$15:$S$514,3,FALSE)))</f>
        <v/>
      </c>
      <c r="H317" s="25" t="str">
        <f>IF(C317="","",IF(OR(D317='Gear Train'!$R$7,D317='Gear Train'!$R$3,D317='Gear Train'!$R$8),"-",VLOOKUP(C317,$Q$15:$T$514,4,FALSE)))</f>
        <v/>
      </c>
      <c r="I317" s="26" t="str">
        <f>IF(C317="","",IF(OR(D317='Gear Train'!$R$6,D317='Gear Train'!$R$7,D317='Gear Train'!$R$8,F317='Gear Train'!$R$7),VLOOKUP(E317,$C$15:$M$514,7,FALSE),IF(D317='Gear Train'!$R$3,VLOOKUP(C317,$Q$15:$U$514,5,FALSE),VLOOKUP(E317,$C$15:$M$514,7,FALSE)*M317)))</f>
        <v/>
      </c>
      <c r="J317" s="26" t="str">
        <f>IF(C317="","",IF(OR(D317='Gear Train'!$R$6,D317='Gear Train'!$R$7,D317='Gear Train'!$R$8,F317='Gear Train'!$R$7),VLOOKUP(E317,$C$15:$M$514,8,FALSE),IF(D317='Gear Train'!$R$3,E317/I317,VLOOKUP(E317,$C$15:$M$514,8,FALSE)/M317)))</f>
        <v/>
      </c>
      <c r="K317" s="27" t="str">
        <f>IF(C317="","",IF(E317=$C$10,$C$11,IF(OR(D317='Gear Train'!$R$4,D317='Gear Train'!$R$5),IF(OR(F317='Gear Train'!$R$4,F317='Gear Train'!$R$5,F317='Gear Train'!$R$6),IF(VLOOKUP(E317,$C$15:$M$514,9,FALSE)='Gear Train'!$C$3,'Gear Train'!$C$4,'Gear Train'!$C$3),VLOOKUP(E317,$C$15:$M$514,9,FALSE)),VLOOKUP(E317,$C$15:$M$514,9,FALSE))))</f>
        <v/>
      </c>
      <c r="L317" s="26" t="str">
        <f>IF(C317="","",IF(G317="-","-",IF(K317='Gear Train'!$C$3,MOD(G317+J317*360,360),MOD(G317-J317*360,360))))</f>
        <v/>
      </c>
      <c r="M317" s="26" t="str">
        <f>IF(C317="","",IF(OR(D317='Gear Train'!$R$6,D317='Gear Train'!$R$7,D317='Gear Train'!$R$8,F317='Gear Train'!$R$7),VLOOKUP(E317,$C$15:$M$514,10,FALSE),IF(D317='Gear Train'!$R$3,"-",IF(F317='Gear Train'!$R$3,1,H317/VLOOKUP(E317,$Q$15:$T$514,4,FALSE)))))</f>
        <v/>
      </c>
      <c r="N317" s="26" t="str">
        <f t="shared" si="22"/>
        <v/>
      </c>
      <c r="O317" s="28" t="str">
        <f t="shared" si="23"/>
        <v/>
      </c>
      <c r="Q317" s="21"/>
      <c r="R317" s="21"/>
      <c r="S317" s="29"/>
      <c r="T317" s="29"/>
      <c r="U317" s="29"/>
      <c r="AD317" s="1"/>
      <c r="AE317" s="1"/>
      <c r="AF317" s="1"/>
      <c r="AG317" s="1"/>
      <c r="AH317" s="1"/>
    </row>
    <row r="318" spans="2:34">
      <c r="B318" s="20"/>
      <c r="C318" s="21"/>
      <c r="D318" s="22" t="str">
        <f t="shared" si="20"/>
        <v/>
      </c>
      <c r="E318" s="21"/>
      <c r="F318" s="24" t="str">
        <f t="shared" si="21"/>
        <v/>
      </c>
      <c r="G318" s="25" t="str">
        <f>IF(C318="","",IF(D318='Gear Train'!$R$3,"-",VLOOKUP(C318,$Q$15:$S$514,3,FALSE)))</f>
        <v/>
      </c>
      <c r="H318" s="25" t="str">
        <f>IF(C318="","",IF(OR(D318='Gear Train'!$R$7,D318='Gear Train'!$R$3,D318='Gear Train'!$R$8),"-",VLOOKUP(C318,$Q$15:$T$514,4,FALSE)))</f>
        <v/>
      </c>
      <c r="I318" s="26" t="str">
        <f>IF(C318="","",IF(OR(D318='Gear Train'!$R$6,D318='Gear Train'!$R$7,D318='Gear Train'!$R$8,F318='Gear Train'!$R$7),VLOOKUP(E318,$C$15:$M$514,7,FALSE),IF(D318='Gear Train'!$R$3,VLOOKUP(C318,$Q$15:$U$514,5,FALSE),VLOOKUP(E318,$C$15:$M$514,7,FALSE)*M318)))</f>
        <v/>
      </c>
      <c r="J318" s="26" t="str">
        <f>IF(C318="","",IF(OR(D318='Gear Train'!$R$6,D318='Gear Train'!$R$7,D318='Gear Train'!$R$8,F318='Gear Train'!$R$7),VLOOKUP(E318,$C$15:$M$514,8,FALSE),IF(D318='Gear Train'!$R$3,E318/I318,VLOOKUP(E318,$C$15:$M$514,8,FALSE)/M318)))</f>
        <v/>
      </c>
      <c r="K318" s="27" t="str">
        <f>IF(C318="","",IF(E318=$C$10,$C$11,IF(OR(D318='Gear Train'!$R$4,D318='Gear Train'!$R$5),IF(OR(F318='Gear Train'!$R$4,F318='Gear Train'!$R$5,F318='Gear Train'!$R$6),IF(VLOOKUP(E318,$C$15:$M$514,9,FALSE)='Gear Train'!$C$3,'Gear Train'!$C$4,'Gear Train'!$C$3),VLOOKUP(E318,$C$15:$M$514,9,FALSE)),VLOOKUP(E318,$C$15:$M$514,9,FALSE))))</f>
        <v/>
      </c>
      <c r="L318" s="26" t="str">
        <f>IF(C318="","",IF(G318="-","-",IF(K318='Gear Train'!$C$3,MOD(G318+J318*360,360),MOD(G318-J318*360,360))))</f>
        <v/>
      </c>
      <c r="M318" s="26" t="str">
        <f>IF(C318="","",IF(OR(D318='Gear Train'!$R$6,D318='Gear Train'!$R$7,D318='Gear Train'!$R$8,F318='Gear Train'!$R$7),VLOOKUP(E318,$C$15:$M$514,10,FALSE),IF(D318='Gear Train'!$R$3,"-",IF(F318='Gear Train'!$R$3,1,H318/VLOOKUP(E318,$Q$15:$T$514,4,FALSE)))))</f>
        <v/>
      </c>
      <c r="N318" s="26" t="str">
        <f t="shared" si="22"/>
        <v/>
      </c>
      <c r="O318" s="28" t="str">
        <f t="shared" si="23"/>
        <v/>
      </c>
      <c r="Q318" s="21"/>
      <c r="R318" s="21"/>
      <c r="S318" s="29"/>
      <c r="T318" s="29"/>
      <c r="U318" s="29"/>
      <c r="AD318" s="1"/>
      <c r="AE318" s="1"/>
      <c r="AF318" s="1"/>
      <c r="AG318" s="1"/>
      <c r="AH318" s="1"/>
    </row>
    <row r="319" spans="2:34">
      <c r="B319" s="20"/>
      <c r="C319" s="21"/>
      <c r="D319" s="22" t="str">
        <f t="shared" si="20"/>
        <v/>
      </c>
      <c r="E319" s="21"/>
      <c r="F319" s="24" t="str">
        <f t="shared" si="21"/>
        <v/>
      </c>
      <c r="G319" s="25" t="str">
        <f>IF(C319="","",IF(D319='Gear Train'!$R$3,"-",VLOOKUP(C319,$Q$15:$S$514,3,FALSE)))</f>
        <v/>
      </c>
      <c r="H319" s="25" t="str">
        <f>IF(C319="","",IF(OR(D319='Gear Train'!$R$7,D319='Gear Train'!$R$3,D319='Gear Train'!$R$8),"-",VLOOKUP(C319,$Q$15:$T$514,4,FALSE)))</f>
        <v/>
      </c>
      <c r="I319" s="26" t="str">
        <f>IF(C319="","",IF(OR(D319='Gear Train'!$R$6,D319='Gear Train'!$R$7,D319='Gear Train'!$R$8,F319='Gear Train'!$R$7),VLOOKUP(E319,$C$15:$M$514,7,FALSE),IF(D319='Gear Train'!$R$3,VLOOKUP(C319,$Q$15:$U$514,5,FALSE),VLOOKUP(E319,$C$15:$M$514,7,FALSE)*M319)))</f>
        <v/>
      </c>
      <c r="J319" s="26" t="str">
        <f>IF(C319="","",IF(OR(D319='Gear Train'!$R$6,D319='Gear Train'!$R$7,D319='Gear Train'!$R$8,F319='Gear Train'!$R$7),VLOOKUP(E319,$C$15:$M$514,8,FALSE),IF(D319='Gear Train'!$R$3,E319/I319,VLOOKUP(E319,$C$15:$M$514,8,FALSE)/M319)))</f>
        <v/>
      </c>
      <c r="K319" s="27" t="str">
        <f>IF(C319="","",IF(E319=$C$10,$C$11,IF(OR(D319='Gear Train'!$R$4,D319='Gear Train'!$R$5),IF(OR(F319='Gear Train'!$R$4,F319='Gear Train'!$R$5,F319='Gear Train'!$R$6),IF(VLOOKUP(E319,$C$15:$M$514,9,FALSE)='Gear Train'!$C$3,'Gear Train'!$C$4,'Gear Train'!$C$3),VLOOKUP(E319,$C$15:$M$514,9,FALSE)),VLOOKUP(E319,$C$15:$M$514,9,FALSE))))</f>
        <v/>
      </c>
      <c r="L319" s="26" t="str">
        <f>IF(C319="","",IF(G319="-","-",IF(K319='Gear Train'!$C$3,MOD(G319+J319*360,360),MOD(G319-J319*360,360))))</f>
        <v/>
      </c>
      <c r="M319" s="26" t="str">
        <f>IF(C319="","",IF(OR(D319='Gear Train'!$R$6,D319='Gear Train'!$R$7,D319='Gear Train'!$R$8,F319='Gear Train'!$R$7),VLOOKUP(E319,$C$15:$M$514,10,FALSE),IF(D319='Gear Train'!$R$3,"-",IF(F319='Gear Train'!$R$3,1,H319/VLOOKUP(E319,$Q$15:$T$514,4,FALSE)))))</f>
        <v/>
      </c>
      <c r="N319" s="26" t="str">
        <f t="shared" si="22"/>
        <v/>
      </c>
      <c r="O319" s="28" t="str">
        <f t="shared" si="23"/>
        <v/>
      </c>
      <c r="Q319" s="21"/>
      <c r="R319" s="21"/>
      <c r="S319" s="29"/>
      <c r="T319" s="29"/>
      <c r="U319" s="29"/>
      <c r="AD319" s="1"/>
      <c r="AE319" s="1"/>
      <c r="AF319" s="1"/>
      <c r="AG319" s="1"/>
      <c r="AH319" s="1"/>
    </row>
    <row r="320" spans="2:34">
      <c r="B320" s="20"/>
      <c r="C320" s="21"/>
      <c r="D320" s="22" t="str">
        <f t="shared" si="20"/>
        <v/>
      </c>
      <c r="E320" s="21"/>
      <c r="F320" s="24" t="str">
        <f t="shared" si="21"/>
        <v/>
      </c>
      <c r="G320" s="25" t="str">
        <f>IF(C320="","",IF(D320='Gear Train'!$R$3,"-",VLOOKUP(C320,$Q$15:$S$514,3,FALSE)))</f>
        <v/>
      </c>
      <c r="H320" s="25" t="str">
        <f>IF(C320="","",IF(OR(D320='Gear Train'!$R$7,D320='Gear Train'!$R$3,D320='Gear Train'!$R$8),"-",VLOOKUP(C320,$Q$15:$T$514,4,FALSE)))</f>
        <v/>
      </c>
      <c r="I320" s="26" t="str">
        <f>IF(C320="","",IF(OR(D320='Gear Train'!$R$6,D320='Gear Train'!$R$7,D320='Gear Train'!$R$8,F320='Gear Train'!$R$7),VLOOKUP(E320,$C$15:$M$514,7,FALSE),IF(D320='Gear Train'!$R$3,VLOOKUP(C320,$Q$15:$U$514,5,FALSE),VLOOKUP(E320,$C$15:$M$514,7,FALSE)*M320)))</f>
        <v/>
      </c>
      <c r="J320" s="26" t="str">
        <f>IF(C320="","",IF(OR(D320='Gear Train'!$R$6,D320='Gear Train'!$R$7,D320='Gear Train'!$R$8,F320='Gear Train'!$R$7),VLOOKUP(E320,$C$15:$M$514,8,FALSE),IF(D320='Gear Train'!$R$3,E320/I320,VLOOKUP(E320,$C$15:$M$514,8,FALSE)/M320)))</f>
        <v/>
      </c>
      <c r="K320" s="27" t="str">
        <f>IF(C320="","",IF(E320=$C$10,$C$11,IF(OR(D320='Gear Train'!$R$4,D320='Gear Train'!$R$5),IF(OR(F320='Gear Train'!$R$4,F320='Gear Train'!$R$5,F320='Gear Train'!$R$6),IF(VLOOKUP(E320,$C$15:$M$514,9,FALSE)='Gear Train'!$C$3,'Gear Train'!$C$4,'Gear Train'!$C$3),VLOOKUP(E320,$C$15:$M$514,9,FALSE)),VLOOKUP(E320,$C$15:$M$514,9,FALSE))))</f>
        <v/>
      </c>
      <c r="L320" s="26" t="str">
        <f>IF(C320="","",IF(G320="-","-",IF(K320='Gear Train'!$C$3,MOD(G320+J320*360,360),MOD(G320-J320*360,360))))</f>
        <v/>
      </c>
      <c r="M320" s="26" t="str">
        <f>IF(C320="","",IF(OR(D320='Gear Train'!$R$6,D320='Gear Train'!$R$7,D320='Gear Train'!$R$8,F320='Gear Train'!$R$7),VLOOKUP(E320,$C$15:$M$514,10,FALSE),IF(D320='Gear Train'!$R$3,"-",IF(F320='Gear Train'!$R$3,1,H320/VLOOKUP(E320,$Q$15:$T$514,4,FALSE)))))</f>
        <v/>
      </c>
      <c r="N320" s="26" t="str">
        <f t="shared" si="22"/>
        <v/>
      </c>
      <c r="O320" s="28" t="str">
        <f t="shared" si="23"/>
        <v/>
      </c>
      <c r="Q320" s="21"/>
      <c r="R320" s="21"/>
      <c r="S320" s="29"/>
      <c r="T320" s="29"/>
      <c r="U320" s="29"/>
      <c r="AD320" s="1"/>
      <c r="AE320" s="1"/>
      <c r="AF320" s="1"/>
      <c r="AG320" s="1"/>
      <c r="AH320" s="1"/>
    </row>
    <row r="321" spans="2:34">
      <c r="B321" s="20"/>
      <c r="C321" s="21"/>
      <c r="D321" s="22" t="str">
        <f t="shared" si="20"/>
        <v/>
      </c>
      <c r="E321" s="21"/>
      <c r="F321" s="24" t="str">
        <f t="shared" si="21"/>
        <v/>
      </c>
      <c r="G321" s="25" t="str">
        <f>IF(C321="","",IF(D321='Gear Train'!$R$3,"-",VLOOKUP(C321,$Q$15:$S$514,3,FALSE)))</f>
        <v/>
      </c>
      <c r="H321" s="25" t="str">
        <f>IF(C321="","",IF(OR(D321='Gear Train'!$R$7,D321='Gear Train'!$R$3,D321='Gear Train'!$R$8),"-",VLOOKUP(C321,$Q$15:$T$514,4,FALSE)))</f>
        <v/>
      </c>
      <c r="I321" s="26" t="str">
        <f>IF(C321="","",IF(OR(D321='Gear Train'!$R$6,D321='Gear Train'!$R$7,D321='Gear Train'!$R$8,F321='Gear Train'!$R$7),VLOOKUP(E321,$C$15:$M$514,7,FALSE),IF(D321='Gear Train'!$R$3,VLOOKUP(C321,$Q$15:$U$514,5,FALSE),VLOOKUP(E321,$C$15:$M$514,7,FALSE)*M321)))</f>
        <v/>
      </c>
      <c r="J321" s="26" t="str">
        <f>IF(C321="","",IF(OR(D321='Gear Train'!$R$6,D321='Gear Train'!$R$7,D321='Gear Train'!$R$8,F321='Gear Train'!$R$7),VLOOKUP(E321,$C$15:$M$514,8,FALSE),IF(D321='Gear Train'!$R$3,E321/I321,VLOOKUP(E321,$C$15:$M$514,8,FALSE)/M321)))</f>
        <v/>
      </c>
      <c r="K321" s="27" t="str">
        <f>IF(C321="","",IF(E321=$C$10,$C$11,IF(OR(D321='Gear Train'!$R$4,D321='Gear Train'!$R$5),IF(OR(F321='Gear Train'!$R$4,F321='Gear Train'!$R$5,F321='Gear Train'!$R$6),IF(VLOOKUP(E321,$C$15:$M$514,9,FALSE)='Gear Train'!$C$3,'Gear Train'!$C$4,'Gear Train'!$C$3),VLOOKUP(E321,$C$15:$M$514,9,FALSE)),VLOOKUP(E321,$C$15:$M$514,9,FALSE))))</f>
        <v/>
      </c>
      <c r="L321" s="26" t="str">
        <f>IF(C321="","",IF(G321="-","-",IF(K321='Gear Train'!$C$3,MOD(G321+J321*360,360),MOD(G321-J321*360,360))))</f>
        <v/>
      </c>
      <c r="M321" s="26" t="str">
        <f>IF(C321="","",IF(OR(D321='Gear Train'!$R$6,D321='Gear Train'!$R$7,D321='Gear Train'!$R$8,F321='Gear Train'!$R$7),VLOOKUP(E321,$C$15:$M$514,10,FALSE),IF(D321='Gear Train'!$R$3,"-",IF(F321='Gear Train'!$R$3,1,H321/VLOOKUP(E321,$Q$15:$T$514,4,FALSE)))))</f>
        <v/>
      </c>
      <c r="N321" s="26" t="str">
        <f t="shared" si="22"/>
        <v/>
      </c>
      <c r="O321" s="28" t="str">
        <f t="shared" si="23"/>
        <v/>
      </c>
      <c r="Q321" s="21"/>
      <c r="R321" s="21"/>
      <c r="S321" s="29"/>
      <c r="T321" s="29"/>
      <c r="U321" s="29"/>
      <c r="AD321" s="1"/>
      <c r="AE321" s="1"/>
      <c r="AF321" s="1"/>
      <c r="AG321" s="1"/>
      <c r="AH321" s="1"/>
    </row>
    <row r="322" spans="2:34">
      <c r="B322" s="20"/>
      <c r="C322" s="21"/>
      <c r="D322" s="22" t="str">
        <f t="shared" si="20"/>
        <v/>
      </c>
      <c r="E322" s="21"/>
      <c r="F322" s="24" t="str">
        <f t="shared" si="21"/>
        <v/>
      </c>
      <c r="G322" s="25" t="str">
        <f>IF(C322="","",IF(D322='Gear Train'!$R$3,"-",VLOOKUP(C322,$Q$15:$S$514,3,FALSE)))</f>
        <v/>
      </c>
      <c r="H322" s="25" t="str">
        <f>IF(C322="","",IF(OR(D322='Gear Train'!$R$7,D322='Gear Train'!$R$3,D322='Gear Train'!$R$8),"-",VLOOKUP(C322,$Q$15:$T$514,4,FALSE)))</f>
        <v/>
      </c>
      <c r="I322" s="26" t="str">
        <f>IF(C322="","",IF(OR(D322='Gear Train'!$R$6,D322='Gear Train'!$R$7,D322='Gear Train'!$R$8,F322='Gear Train'!$R$7),VLOOKUP(E322,$C$15:$M$514,7,FALSE),IF(D322='Gear Train'!$R$3,VLOOKUP(C322,$Q$15:$U$514,5,FALSE),VLOOKUP(E322,$C$15:$M$514,7,FALSE)*M322)))</f>
        <v/>
      </c>
      <c r="J322" s="26" t="str">
        <f>IF(C322="","",IF(OR(D322='Gear Train'!$R$6,D322='Gear Train'!$R$7,D322='Gear Train'!$R$8,F322='Gear Train'!$R$7),VLOOKUP(E322,$C$15:$M$514,8,FALSE),IF(D322='Gear Train'!$R$3,E322/I322,VLOOKUP(E322,$C$15:$M$514,8,FALSE)/M322)))</f>
        <v/>
      </c>
      <c r="K322" s="27" t="str">
        <f>IF(C322="","",IF(E322=$C$10,$C$11,IF(OR(D322='Gear Train'!$R$4,D322='Gear Train'!$R$5),IF(OR(F322='Gear Train'!$R$4,F322='Gear Train'!$R$5,F322='Gear Train'!$R$6),IF(VLOOKUP(E322,$C$15:$M$514,9,FALSE)='Gear Train'!$C$3,'Gear Train'!$C$4,'Gear Train'!$C$3),VLOOKUP(E322,$C$15:$M$514,9,FALSE)),VLOOKUP(E322,$C$15:$M$514,9,FALSE))))</f>
        <v/>
      </c>
      <c r="L322" s="26" t="str">
        <f>IF(C322="","",IF(G322="-","-",IF(K322='Gear Train'!$C$3,MOD(G322+J322*360,360),MOD(G322-J322*360,360))))</f>
        <v/>
      </c>
      <c r="M322" s="26" t="str">
        <f>IF(C322="","",IF(OR(D322='Gear Train'!$R$6,D322='Gear Train'!$R$7,D322='Gear Train'!$R$8,F322='Gear Train'!$R$7),VLOOKUP(E322,$C$15:$M$514,10,FALSE),IF(D322='Gear Train'!$R$3,"-",IF(F322='Gear Train'!$R$3,1,H322/VLOOKUP(E322,$Q$15:$T$514,4,FALSE)))))</f>
        <v/>
      </c>
      <c r="N322" s="26" t="str">
        <f t="shared" si="22"/>
        <v/>
      </c>
      <c r="O322" s="28" t="str">
        <f t="shared" si="23"/>
        <v/>
      </c>
      <c r="Q322" s="21"/>
      <c r="R322" s="21"/>
      <c r="S322" s="29"/>
      <c r="T322" s="29"/>
      <c r="U322" s="29"/>
      <c r="AD322" s="1"/>
      <c r="AE322" s="1"/>
      <c r="AF322" s="1"/>
      <c r="AG322" s="1"/>
      <c r="AH322" s="1"/>
    </row>
    <row r="323" spans="2:34">
      <c r="B323" s="20"/>
      <c r="C323" s="21"/>
      <c r="D323" s="22" t="str">
        <f t="shared" si="20"/>
        <v/>
      </c>
      <c r="E323" s="21"/>
      <c r="F323" s="24" t="str">
        <f t="shared" si="21"/>
        <v/>
      </c>
      <c r="G323" s="25" t="str">
        <f>IF(C323="","",IF(D323='Gear Train'!$R$3,"-",VLOOKUP(C323,$Q$15:$S$514,3,FALSE)))</f>
        <v/>
      </c>
      <c r="H323" s="25" t="str">
        <f>IF(C323="","",IF(OR(D323='Gear Train'!$R$7,D323='Gear Train'!$R$3,D323='Gear Train'!$R$8),"-",VLOOKUP(C323,$Q$15:$T$514,4,FALSE)))</f>
        <v/>
      </c>
      <c r="I323" s="26" t="str">
        <f>IF(C323="","",IF(OR(D323='Gear Train'!$R$6,D323='Gear Train'!$R$7,D323='Gear Train'!$R$8,F323='Gear Train'!$R$7),VLOOKUP(E323,$C$15:$M$514,7,FALSE),IF(D323='Gear Train'!$R$3,VLOOKUP(C323,$Q$15:$U$514,5,FALSE),VLOOKUP(E323,$C$15:$M$514,7,FALSE)*M323)))</f>
        <v/>
      </c>
      <c r="J323" s="26" t="str">
        <f>IF(C323="","",IF(OR(D323='Gear Train'!$R$6,D323='Gear Train'!$R$7,D323='Gear Train'!$R$8,F323='Gear Train'!$R$7),VLOOKUP(E323,$C$15:$M$514,8,FALSE),IF(D323='Gear Train'!$R$3,E323/I323,VLOOKUP(E323,$C$15:$M$514,8,FALSE)/M323)))</f>
        <v/>
      </c>
      <c r="K323" s="27" t="str">
        <f>IF(C323="","",IF(E323=$C$10,$C$11,IF(OR(D323='Gear Train'!$R$4,D323='Gear Train'!$R$5),IF(OR(F323='Gear Train'!$R$4,F323='Gear Train'!$R$5,F323='Gear Train'!$R$6),IF(VLOOKUP(E323,$C$15:$M$514,9,FALSE)='Gear Train'!$C$3,'Gear Train'!$C$4,'Gear Train'!$C$3),VLOOKUP(E323,$C$15:$M$514,9,FALSE)),VLOOKUP(E323,$C$15:$M$514,9,FALSE))))</f>
        <v/>
      </c>
      <c r="L323" s="26" t="str">
        <f>IF(C323="","",IF(G323="-","-",IF(K323='Gear Train'!$C$3,MOD(G323+J323*360,360),MOD(G323-J323*360,360))))</f>
        <v/>
      </c>
      <c r="M323" s="26" t="str">
        <f>IF(C323="","",IF(OR(D323='Gear Train'!$R$6,D323='Gear Train'!$R$7,D323='Gear Train'!$R$8,F323='Gear Train'!$R$7),VLOOKUP(E323,$C$15:$M$514,10,FALSE),IF(D323='Gear Train'!$R$3,"-",IF(F323='Gear Train'!$R$3,1,H323/VLOOKUP(E323,$Q$15:$T$514,4,FALSE)))))</f>
        <v/>
      </c>
      <c r="N323" s="26" t="str">
        <f t="shared" si="22"/>
        <v/>
      </c>
      <c r="O323" s="28" t="str">
        <f t="shared" si="23"/>
        <v/>
      </c>
      <c r="Q323" s="21"/>
      <c r="R323" s="21"/>
      <c r="S323" s="29"/>
      <c r="T323" s="29"/>
      <c r="U323" s="29"/>
      <c r="AD323" s="1"/>
      <c r="AE323" s="1"/>
      <c r="AF323" s="1"/>
      <c r="AG323" s="1"/>
      <c r="AH323" s="1"/>
    </row>
    <row r="324" spans="2:34">
      <c r="B324" s="20"/>
      <c r="C324" s="21"/>
      <c r="D324" s="22" t="str">
        <f t="shared" si="20"/>
        <v/>
      </c>
      <c r="E324" s="21"/>
      <c r="F324" s="24" t="str">
        <f t="shared" si="21"/>
        <v/>
      </c>
      <c r="G324" s="25" t="str">
        <f>IF(C324="","",IF(D324='Gear Train'!$R$3,"-",VLOOKUP(C324,$Q$15:$S$514,3,FALSE)))</f>
        <v/>
      </c>
      <c r="H324" s="25" t="str">
        <f>IF(C324="","",IF(OR(D324='Gear Train'!$R$7,D324='Gear Train'!$R$3,D324='Gear Train'!$R$8),"-",VLOOKUP(C324,$Q$15:$T$514,4,FALSE)))</f>
        <v/>
      </c>
      <c r="I324" s="26" t="str">
        <f>IF(C324="","",IF(OR(D324='Gear Train'!$R$6,D324='Gear Train'!$R$7,D324='Gear Train'!$R$8,F324='Gear Train'!$R$7),VLOOKUP(E324,$C$15:$M$514,7,FALSE),IF(D324='Gear Train'!$R$3,VLOOKUP(C324,$Q$15:$U$514,5,FALSE),VLOOKUP(E324,$C$15:$M$514,7,FALSE)*M324)))</f>
        <v/>
      </c>
      <c r="J324" s="26" t="str">
        <f>IF(C324="","",IF(OR(D324='Gear Train'!$R$6,D324='Gear Train'!$R$7,D324='Gear Train'!$R$8,F324='Gear Train'!$R$7),VLOOKUP(E324,$C$15:$M$514,8,FALSE),IF(D324='Gear Train'!$R$3,E324/I324,VLOOKUP(E324,$C$15:$M$514,8,FALSE)/M324)))</f>
        <v/>
      </c>
      <c r="K324" s="27" t="str">
        <f>IF(C324="","",IF(E324=$C$10,$C$11,IF(OR(D324='Gear Train'!$R$4,D324='Gear Train'!$R$5),IF(OR(F324='Gear Train'!$R$4,F324='Gear Train'!$R$5,F324='Gear Train'!$R$6),IF(VLOOKUP(E324,$C$15:$M$514,9,FALSE)='Gear Train'!$C$3,'Gear Train'!$C$4,'Gear Train'!$C$3),VLOOKUP(E324,$C$15:$M$514,9,FALSE)),VLOOKUP(E324,$C$15:$M$514,9,FALSE))))</f>
        <v/>
      </c>
      <c r="L324" s="26" t="str">
        <f>IF(C324="","",IF(G324="-","-",IF(K324='Gear Train'!$C$3,MOD(G324+J324*360,360),MOD(G324-J324*360,360))))</f>
        <v/>
      </c>
      <c r="M324" s="26" t="str">
        <f>IF(C324="","",IF(OR(D324='Gear Train'!$R$6,D324='Gear Train'!$R$7,D324='Gear Train'!$R$8,F324='Gear Train'!$R$7),VLOOKUP(E324,$C$15:$M$514,10,FALSE),IF(D324='Gear Train'!$R$3,"-",IF(F324='Gear Train'!$R$3,1,H324/VLOOKUP(E324,$Q$15:$T$514,4,FALSE)))))</f>
        <v/>
      </c>
      <c r="N324" s="26" t="str">
        <f t="shared" si="22"/>
        <v/>
      </c>
      <c r="O324" s="28" t="str">
        <f t="shared" si="23"/>
        <v/>
      </c>
      <c r="Q324" s="21"/>
      <c r="R324" s="21"/>
      <c r="S324" s="29"/>
      <c r="T324" s="29"/>
      <c r="U324" s="29"/>
      <c r="AD324" s="1"/>
      <c r="AE324" s="1"/>
      <c r="AF324" s="1"/>
      <c r="AG324" s="1"/>
      <c r="AH324" s="1"/>
    </row>
    <row r="325" spans="2:34">
      <c r="B325" s="20"/>
      <c r="C325" s="21"/>
      <c r="D325" s="22" t="str">
        <f t="shared" si="20"/>
        <v/>
      </c>
      <c r="E325" s="21"/>
      <c r="F325" s="24" t="str">
        <f t="shared" si="21"/>
        <v/>
      </c>
      <c r="G325" s="25" t="str">
        <f>IF(C325="","",IF(D325='Gear Train'!$R$3,"-",VLOOKUP(C325,$Q$15:$S$514,3,FALSE)))</f>
        <v/>
      </c>
      <c r="H325" s="25" t="str">
        <f>IF(C325="","",IF(OR(D325='Gear Train'!$R$7,D325='Gear Train'!$R$3,D325='Gear Train'!$R$8),"-",VLOOKUP(C325,$Q$15:$T$514,4,FALSE)))</f>
        <v/>
      </c>
      <c r="I325" s="26" t="str">
        <f>IF(C325="","",IF(OR(D325='Gear Train'!$R$6,D325='Gear Train'!$R$7,D325='Gear Train'!$R$8,F325='Gear Train'!$R$7),VLOOKUP(E325,$C$15:$M$514,7,FALSE),IF(D325='Gear Train'!$R$3,VLOOKUP(C325,$Q$15:$U$514,5,FALSE),VLOOKUP(E325,$C$15:$M$514,7,FALSE)*M325)))</f>
        <v/>
      </c>
      <c r="J325" s="26" t="str">
        <f>IF(C325="","",IF(OR(D325='Gear Train'!$R$6,D325='Gear Train'!$R$7,D325='Gear Train'!$R$8,F325='Gear Train'!$R$7),VLOOKUP(E325,$C$15:$M$514,8,FALSE),IF(D325='Gear Train'!$R$3,E325/I325,VLOOKUP(E325,$C$15:$M$514,8,FALSE)/M325)))</f>
        <v/>
      </c>
      <c r="K325" s="27" t="str">
        <f>IF(C325="","",IF(E325=$C$10,$C$11,IF(OR(D325='Gear Train'!$R$4,D325='Gear Train'!$R$5),IF(OR(F325='Gear Train'!$R$4,F325='Gear Train'!$R$5,F325='Gear Train'!$R$6),IF(VLOOKUP(E325,$C$15:$M$514,9,FALSE)='Gear Train'!$C$3,'Gear Train'!$C$4,'Gear Train'!$C$3),VLOOKUP(E325,$C$15:$M$514,9,FALSE)),VLOOKUP(E325,$C$15:$M$514,9,FALSE))))</f>
        <v/>
      </c>
      <c r="L325" s="26" t="str">
        <f>IF(C325="","",IF(G325="-","-",IF(K325='Gear Train'!$C$3,MOD(G325+J325*360,360),MOD(G325-J325*360,360))))</f>
        <v/>
      </c>
      <c r="M325" s="26" t="str">
        <f>IF(C325="","",IF(OR(D325='Gear Train'!$R$6,D325='Gear Train'!$R$7,D325='Gear Train'!$R$8,F325='Gear Train'!$R$7),VLOOKUP(E325,$C$15:$M$514,10,FALSE),IF(D325='Gear Train'!$R$3,"-",IF(F325='Gear Train'!$R$3,1,H325/VLOOKUP(E325,$Q$15:$T$514,4,FALSE)))))</f>
        <v/>
      </c>
      <c r="N325" s="26" t="str">
        <f t="shared" si="22"/>
        <v/>
      </c>
      <c r="O325" s="28" t="str">
        <f t="shared" si="23"/>
        <v/>
      </c>
      <c r="Q325" s="21"/>
      <c r="R325" s="21"/>
      <c r="S325" s="29"/>
      <c r="T325" s="29"/>
      <c r="U325" s="29"/>
      <c r="AD325" s="1"/>
      <c r="AE325" s="1"/>
      <c r="AF325" s="1"/>
      <c r="AG325" s="1"/>
      <c r="AH325" s="1"/>
    </row>
    <row r="326" spans="2:34">
      <c r="B326" s="20"/>
      <c r="C326" s="21"/>
      <c r="D326" s="22" t="str">
        <f t="shared" si="20"/>
        <v/>
      </c>
      <c r="E326" s="21"/>
      <c r="F326" s="24" t="str">
        <f t="shared" si="21"/>
        <v/>
      </c>
      <c r="G326" s="25" t="str">
        <f>IF(C326="","",IF(D326='Gear Train'!$R$3,"-",VLOOKUP(C326,$Q$15:$S$514,3,FALSE)))</f>
        <v/>
      </c>
      <c r="H326" s="25" t="str">
        <f>IF(C326="","",IF(OR(D326='Gear Train'!$R$7,D326='Gear Train'!$R$3,D326='Gear Train'!$R$8),"-",VLOOKUP(C326,$Q$15:$T$514,4,FALSE)))</f>
        <v/>
      </c>
      <c r="I326" s="26" t="str">
        <f>IF(C326="","",IF(OR(D326='Gear Train'!$R$6,D326='Gear Train'!$R$7,D326='Gear Train'!$R$8,F326='Gear Train'!$R$7),VLOOKUP(E326,$C$15:$M$514,7,FALSE),IF(D326='Gear Train'!$R$3,VLOOKUP(C326,$Q$15:$U$514,5,FALSE),VLOOKUP(E326,$C$15:$M$514,7,FALSE)*M326)))</f>
        <v/>
      </c>
      <c r="J326" s="26" t="str">
        <f>IF(C326="","",IF(OR(D326='Gear Train'!$R$6,D326='Gear Train'!$R$7,D326='Gear Train'!$R$8,F326='Gear Train'!$R$7),VLOOKUP(E326,$C$15:$M$514,8,FALSE),IF(D326='Gear Train'!$R$3,E326/I326,VLOOKUP(E326,$C$15:$M$514,8,FALSE)/M326)))</f>
        <v/>
      </c>
      <c r="K326" s="27" t="str">
        <f>IF(C326="","",IF(E326=$C$10,$C$11,IF(OR(D326='Gear Train'!$R$4,D326='Gear Train'!$R$5),IF(OR(F326='Gear Train'!$R$4,F326='Gear Train'!$R$5,F326='Gear Train'!$R$6),IF(VLOOKUP(E326,$C$15:$M$514,9,FALSE)='Gear Train'!$C$3,'Gear Train'!$C$4,'Gear Train'!$C$3),VLOOKUP(E326,$C$15:$M$514,9,FALSE)),VLOOKUP(E326,$C$15:$M$514,9,FALSE))))</f>
        <v/>
      </c>
      <c r="L326" s="26" t="str">
        <f>IF(C326="","",IF(G326="-","-",IF(K326='Gear Train'!$C$3,MOD(G326+J326*360,360),MOD(G326-J326*360,360))))</f>
        <v/>
      </c>
      <c r="M326" s="26" t="str">
        <f>IF(C326="","",IF(OR(D326='Gear Train'!$R$6,D326='Gear Train'!$R$7,D326='Gear Train'!$R$8,F326='Gear Train'!$R$7),VLOOKUP(E326,$C$15:$M$514,10,FALSE),IF(D326='Gear Train'!$R$3,"-",IF(F326='Gear Train'!$R$3,1,H326/VLOOKUP(E326,$Q$15:$T$514,4,FALSE)))))</f>
        <v/>
      </c>
      <c r="N326" s="26" t="str">
        <f t="shared" si="22"/>
        <v/>
      </c>
      <c r="O326" s="28" t="str">
        <f t="shared" si="23"/>
        <v/>
      </c>
      <c r="Q326" s="21"/>
      <c r="R326" s="21"/>
      <c r="S326" s="29"/>
      <c r="T326" s="29"/>
      <c r="U326" s="29"/>
      <c r="AD326" s="1"/>
      <c r="AE326" s="1"/>
      <c r="AF326" s="1"/>
      <c r="AG326" s="1"/>
      <c r="AH326" s="1"/>
    </row>
    <row r="327" spans="2:34">
      <c r="B327" s="20"/>
      <c r="C327" s="21"/>
      <c r="D327" s="22" t="str">
        <f t="shared" si="20"/>
        <v/>
      </c>
      <c r="E327" s="21"/>
      <c r="F327" s="24" t="str">
        <f t="shared" si="21"/>
        <v/>
      </c>
      <c r="G327" s="25" t="str">
        <f>IF(C327="","",IF(D327='Gear Train'!$R$3,"-",VLOOKUP(C327,$Q$15:$S$514,3,FALSE)))</f>
        <v/>
      </c>
      <c r="H327" s="25" t="str">
        <f>IF(C327="","",IF(OR(D327='Gear Train'!$R$7,D327='Gear Train'!$R$3,D327='Gear Train'!$R$8),"-",VLOOKUP(C327,$Q$15:$T$514,4,FALSE)))</f>
        <v/>
      </c>
      <c r="I327" s="26" t="str">
        <f>IF(C327="","",IF(OR(D327='Gear Train'!$R$6,D327='Gear Train'!$R$7,D327='Gear Train'!$R$8,F327='Gear Train'!$R$7),VLOOKUP(E327,$C$15:$M$514,7,FALSE),IF(D327='Gear Train'!$R$3,VLOOKUP(C327,$Q$15:$U$514,5,FALSE),VLOOKUP(E327,$C$15:$M$514,7,FALSE)*M327)))</f>
        <v/>
      </c>
      <c r="J327" s="26" t="str">
        <f>IF(C327="","",IF(OR(D327='Gear Train'!$R$6,D327='Gear Train'!$R$7,D327='Gear Train'!$R$8,F327='Gear Train'!$R$7),VLOOKUP(E327,$C$15:$M$514,8,FALSE),IF(D327='Gear Train'!$R$3,E327/I327,VLOOKUP(E327,$C$15:$M$514,8,FALSE)/M327)))</f>
        <v/>
      </c>
      <c r="K327" s="27" t="str">
        <f>IF(C327="","",IF(E327=$C$10,$C$11,IF(OR(D327='Gear Train'!$R$4,D327='Gear Train'!$R$5),IF(OR(F327='Gear Train'!$R$4,F327='Gear Train'!$R$5,F327='Gear Train'!$R$6),IF(VLOOKUP(E327,$C$15:$M$514,9,FALSE)='Gear Train'!$C$3,'Gear Train'!$C$4,'Gear Train'!$C$3),VLOOKUP(E327,$C$15:$M$514,9,FALSE)),VLOOKUP(E327,$C$15:$M$514,9,FALSE))))</f>
        <v/>
      </c>
      <c r="L327" s="26" t="str">
        <f>IF(C327="","",IF(G327="-","-",IF(K327='Gear Train'!$C$3,MOD(G327+J327*360,360),MOD(G327-J327*360,360))))</f>
        <v/>
      </c>
      <c r="M327" s="26" t="str">
        <f>IF(C327="","",IF(OR(D327='Gear Train'!$R$6,D327='Gear Train'!$R$7,D327='Gear Train'!$R$8,F327='Gear Train'!$R$7),VLOOKUP(E327,$C$15:$M$514,10,FALSE),IF(D327='Gear Train'!$R$3,"-",IF(F327='Gear Train'!$R$3,1,H327/VLOOKUP(E327,$Q$15:$T$514,4,FALSE)))))</f>
        <v/>
      </c>
      <c r="N327" s="26" t="str">
        <f t="shared" si="22"/>
        <v/>
      </c>
      <c r="O327" s="28" t="str">
        <f t="shared" si="23"/>
        <v/>
      </c>
      <c r="Q327" s="21"/>
      <c r="R327" s="21"/>
      <c r="S327" s="29"/>
      <c r="T327" s="29"/>
      <c r="U327" s="29"/>
      <c r="AD327" s="1"/>
      <c r="AE327" s="1"/>
      <c r="AF327" s="1"/>
      <c r="AG327" s="1"/>
      <c r="AH327" s="1"/>
    </row>
    <row r="328" spans="2:34">
      <c r="B328" s="20"/>
      <c r="C328" s="21"/>
      <c r="D328" s="22" t="str">
        <f t="shared" si="20"/>
        <v/>
      </c>
      <c r="E328" s="21"/>
      <c r="F328" s="24" t="str">
        <f t="shared" si="21"/>
        <v/>
      </c>
      <c r="G328" s="25" t="str">
        <f>IF(C328="","",IF(D328='Gear Train'!$R$3,"-",VLOOKUP(C328,$Q$15:$S$514,3,FALSE)))</f>
        <v/>
      </c>
      <c r="H328" s="25" t="str">
        <f>IF(C328="","",IF(OR(D328='Gear Train'!$R$7,D328='Gear Train'!$R$3,D328='Gear Train'!$R$8),"-",VLOOKUP(C328,$Q$15:$T$514,4,FALSE)))</f>
        <v/>
      </c>
      <c r="I328" s="26" t="str">
        <f>IF(C328="","",IF(OR(D328='Gear Train'!$R$6,D328='Gear Train'!$R$7,D328='Gear Train'!$R$8,F328='Gear Train'!$R$7),VLOOKUP(E328,$C$15:$M$514,7,FALSE),IF(D328='Gear Train'!$R$3,VLOOKUP(C328,$Q$15:$U$514,5,FALSE),VLOOKUP(E328,$C$15:$M$514,7,FALSE)*M328)))</f>
        <v/>
      </c>
      <c r="J328" s="26" t="str">
        <f>IF(C328="","",IF(OR(D328='Gear Train'!$R$6,D328='Gear Train'!$R$7,D328='Gear Train'!$R$8,F328='Gear Train'!$R$7),VLOOKUP(E328,$C$15:$M$514,8,FALSE),IF(D328='Gear Train'!$R$3,E328/I328,VLOOKUP(E328,$C$15:$M$514,8,FALSE)/M328)))</f>
        <v/>
      </c>
      <c r="K328" s="27" t="str">
        <f>IF(C328="","",IF(E328=$C$10,$C$11,IF(OR(D328='Gear Train'!$R$4,D328='Gear Train'!$R$5),IF(OR(F328='Gear Train'!$R$4,F328='Gear Train'!$R$5,F328='Gear Train'!$R$6),IF(VLOOKUP(E328,$C$15:$M$514,9,FALSE)='Gear Train'!$C$3,'Gear Train'!$C$4,'Gear Train'!$C$3),VLOOKUP(E328,$C$15:$M$514,9,FALSE)),VLOOKUP(E328,$C$15:$M$514,9,FALSE))))</f>
        <v/>
      </c>
      <c r="L328" s="26" t="str">
        <f>IF(C328="","",IF(G328="-","-",IF(K328='Gear Train'!$C$3,MOD(G328+J328*360,360),MOD(G328-J328*360,360))))</f>
        <v/>
      </c>
      <c r="M328" s="26" t="str">
        <f>IF(C328="","",IF(OR(D328='Gear Train'!$R$6,D328='Gear Train'!$R$7,D328='Gear Train'!$R$8,F328='Gear Train'!$R$7),VLOOKUP(E328,$C$15:$M$514,10,FALSE),IF(D328='Gear Train'!$R$3,"-",IF(F328='Gear Train'!$R$3,1,H328/VLOOKUP(E328,$Q$15:$T$514,4,FALSE)))))</f>
        <v/>
      </c>
      <c r="N328" s="26" t="str">
        <f t="shared" si="22"/>
        <v/>
      </c>
      <c r="O328" s="28" t="str">
        <f t="shared" si="23"/>
        <v/>
      </c>
      <c r="Q328" s="21"/>
      <c r="R328" s="21"/>
      <c r="S328" s="29"/>
      <c r="T328" s="29"/>
      <c r="U328" s="29"/>
      <c r="AD328" s="1"/>
      <c r="AE328" s="1"/>
      <c r="AF328" s="1"/>
      <c r="AG328" s="1"/>
      <c r="AH328" s="1"/>
    </row>
    <row r="329" spans="2:34">
      <c r="B329" s="20"/>
      <c r="C329" s="21"/>
      <c r="D329" s="22" t="str">
        <f t="shared" si="20"/>
        <v/>
      </c>
      <c r="E329" s="21"/>
      <c r="F329" s="24" t="str">
        <f t="shared" si="21"/>
        <v/>
      </c>
      <c r="G329" s="25" t="str">
        <f>IF(C329="","",IF(D329='Gear Train'!$R$3,"-",VLOOKUP(C329,$Q$15:$S$514,3,FALSE)))</f>
        <v/>
      </c>
      <c r="H329" s="25" t="str">
        <f>IF(C329="","",IF(OR(D329='Gear Train'!$R$7,D329='Gear Train'!$R$3,D329='Gear Train'!$R$8),"-",VLOOKUP(C329,$Q$15:$T$514,4,FALSE)))</f>
        <v/>
      </c>
      <c r="I329" s="26" t="str">
        <f>IF(C329="","",IF(OR(D329='Gear Train'!$R$6,D329='Gear Train'!$R$7,D329='Gear Train'!$R$8,F329='Gear Train'!$R$7),VLOOKUP(E329,$C$15:$M$514,7,FALSE),IF(D329='Gear Train'!$R$3,VLOOKUP(C329,$Q$15:$U$514,5,FALSE),VLOOKUP(E329,$C$15:$M$514,7,FALSE)*M329)))</f>
        <v/>
      </c>
      <c r="J329" s="26" t="str">
        <f>IF(C329="","",IF(OR(D329='Gear Train'!$R$6,D329='Gear Train'!$R$7,D329='Gear Train'!$R$8,F329='Gear Train'!$R$7),VLOOKUP(E329,$C$15:$M$514,8,FALSE),IF(D329='Gear Train'!$R$3,E329/I329,VLOOKUP(E329,$C$15:$M$514,8,FALSE)/M329)))</f>
        <v/>
      </c>
      <c r="K329" s="27" t="str">
        <f>IF(C329="","",IF(E329=$C$10,$C$11,IF(OR(D329='Gear Train'!$R$4,D329='Gear Train'!$R$5),IF(OR(F329='Gear Train'!$R$4,F329='Gear Train'!$R$5,F329='Gear Train'!$R$6),IF(VLOOKUP(E329,$C$15:$M$514,9,FALSE)='Gear Train'!$C$3,'Gear Train'!$C$4,'Gear Train'!$C$3),VLOOKUP(E329,$C$15:$M$514,9,FALSE)),VLOOKUP(E329,$C$15:$M$514,9,FALSE))))</f>
        <v/>
      </c>
      <c r="L329" s="26" t="str">
        <f>IF(C329="","",IF(G329="-","-",IF(K329='Gear Train'!$C$3,MOD(G329+J329*360,360),MOD(G329-J329*360,360))))</f>
        <v/>
      </c>
      <c r="M329" s="26" t="str">
        <f>IF(C329="","",IF(OR(D329='Gear Train'!$R$6,D329='Gear Train'!$R$7,D329='Gear Train'!$R$8,F329='Gear Train'!$R$7),VLOOKUP(E329,$C$15:$M$514,10,FALSE),IF(D329='Gear Train'!$R$3,"-",IF(F329='Gear Train'!$R$3,1,H329/VLOOKUP(E329,$Q$15:$T$514,4,FALSE)))))</f>
        <v/>
      </c>
      <c r="N329" s="26" t="str">
        <f t="shared" si="22"/>
        <v/>
      </c>
      <c r="O329" s="28" t="str">
        <f t="shared" si="23"/>
        <v/>
      </c>
      <c r="Q329" s="21"/>
      <c r="R329" s="21"/>
      <c r="S329" s="29"/>
      <c r="T329" s="29"/>
      <c r="U329" s="29"/>
      <c r="AD329" s="1"/>
      <c r="AE329" s="1"/>
      <c r="AF329" s="1"/>
      <c r="AG329" s="1"/>
      <c r="AH329" s="1"/>
    </row>
    <row r="330" spans="2:34">
      <c r="B330" s="20"/>
      <c r="C330" s="21"/>
      <c r="D330" s="22" t="str">
        <f t="shared" si="20"/>
        <v/>
      </c>
      <c r="E330" s="21"/>
      <c r="F330" s="24" t="str">
        <f t="shared" si="21"/>
        <v/>
      </c>
      <c r="G330" s="25" t="str">
        <f>IF(C330="","",IF(D330='Gear Train'!$R$3,"-",VLOOKUP(C330,$Q$15:$S$514,3,FALSE)))</f>
        <v/>
      </c>
      <c r="H330" s="25" t="str">
        <f>IF(C330="","",IF(OR(D330='Gear Train'!$R$7,D330='Gear Train'!$R$3,D330='Gear Train'!$R$8),"-",VLOOKUP(C330,$Q$15:$T$514,4,FALSE)))</f>
        <v/>
      </c>
      <c r="I330" s="26" t="str">
        <f>IF(C330="","",IF(OR(D330='Gear Train'!$R$6,D330='Gear Train'!$R$7,D330='Gear Train'!$R$8,F330='Gear Train'!$R$7),VLOOKUP(E330,$C$15:$M$514,7,FALSE),IF(D330='Gear Train'!$R$3,VLOOKUP(C330,$Q$15:$U$514,5,FALSE),VLOOKUP(E330,$C$15:$M$514,7,FALSE)*M330)))</f>
        <v/>
      </c>
      <c r="J330" s="26" t="str">
        <f>IF(C330="","",IF(OR(D330='Gear Train'!$R$6,D330='Gear Train'!$R$7,D330='Gear Train'!$R$8,F330='Gear Train'!$R$7),VLOOKUP(E330,$C$15:$M$514,8,FALSE),IF(D330='Gear Train'!$R$3,E330/I330,VLOOKUP(E330,$C$15:$M$514,8,FALSE)/M330)))</f>
        <v/>
      </c>
      <c r="K330" s="27" t="str">
        <f>IF(C330="","",IF(E330=$C$10,$C$11,IF(OR(D330='Gear Train'!$R$4,D330='Gear Train'!$R$5),IF(OR(F330='Gear Train'!$R$4,F330='Gear Train'!$R$5,F330='Gear Train'!$R$6),IF(VLOOKUP(E330,$C$15:$M$514,9,FALSE)='Gear Train'!$C$3,'Gear Train'!$C$4,'Gear Train'!$C$3),VLOOKUP(E330,$C$15:$M$514,9,FALSE)),VLOOKUP(E330,$C$15:$M$514,9,FALSE))))</f>
        <v/>
      </c>
      <c r="L330" s="26" t="str">
        <f>IF(C330="","",IF(G330="-","-",IF(K330='Gear Train'!$C$3,MOD(G330+J330*360,360),MOD(G330-J330*360,360))))</f>
        <v/>
      </c>
      <c r="M330" s="26" t="str">
        <f>IF(C330="","",IF(OR(D330='Gear Train'!$R$6,D330='Gear Train'!$R$7,D330='Gear Train'!$R$8,F330='Gear Train'!$R$7),VLOOKUP(E330,$C$15:$M$514,10,FALSE),IF(D330='Gear Train'!$R$3,"-",IF(F330='Gear Train'!$R$3,1,H330/VLOOKUP(E330,$Q$15:$T$514,4,FALSE)))))</f>
        <v/>
      </c>
      <c r="N330" s="26" t="str">
        <f t="shared" si="22"/>
        <v/>
      </c>
      <c r="O330" s="28" t="str">
        <f t="shared" si="23"/>
        <v/>
      </c>
      <c r="Q330" s="21"/>
      <c r="R330" s="21"/>
      <c r="S330" s="29"/>
      <c r="T330" s="29"/>
      <c r="U330" s="29"/>
      <c r="AD330" s="1"/>
      <c r="AE330" s="1"/>
      <c r="AF330" s="1"/>
      <c r="AG330" s="1"/>
      <c r="AH330" s="1"/>
    </row>
    <row r="331" spans="2:34">
      <c r="B331" s="20"/>
      <c r="C331" s="21"/>
      <c r="D331" s="22" t="str">
        <f t="shared" si="20"/>
        <v/>
      </c>
      <c r="E331" s="21"/>
      <c r="F331" s="24" t="str">
        <f t="shared" si="21"/>
        <v/>
      </c>
      <c r="G331" s="25" t="str">
        <f>IF(C331="","",IF(D331='Gear Train'!$R$3,"-",VLOOKUP(C331,$Q$15:$S$514,3,FALSE)))</f>
        <v/>
      </c>
      <c r="H331" s="25" t="str">
        <f>IF(C331="","",IF(OR(D331='Gear Train'!$R$7,D331='Gear Train'!$R$3,D331='Gear Train'!$R$8),"-",VLOOKUP(C331,$Q$15:$T$514,4,FALSE)))</f>
        <v/>
      </c>
      <c r="I331" s="26" t="str">
        <f>IF(C331="","",IF(OR(D331='Gear Train'!$R$6,D331='Gear Train'!$R$7,D331='Gear Train'!$R$8,F331='Gear Train'!$R$7),VLOOKUP(E331,$C$15:$M$514,7,FALSE),IF(D331='Gear Train'!$R$3,VLOOKUP(C331,$Q$15:$U$514,5,FALSE),VLOOKUP(E331,$C$15:$M$514,7,FALSE)*M331)))</f>
        <v/>
      </c>
      <c r="J331" s="26" t="str">
        <f>IF(C331="","",IF(OR(D331='Gear Train'!$R$6,D331='Gear Train'!$R$7,D331='Gear Train'!$R$8,F331='Gear Train'!$R$7),VLOOKUP(E331,$C$15:$M$514,8,FALSE),IF(D331='Gear Train'!$R$3,E331/I331,VLOOKUP(E331,$C$15:$M$514,8,FALSE)/M331)))</f>
        <v/>
      </c>
      <c r="K331" s="27" t="str">
        <f>IF(C331="","",IF(E331=$C$10,$C$11,IF(OR(D331='Gear Train'!$R$4,D331='Gear Train'!$R$5),IF(OR(F331='Gear Train'!$R$4,F331='Gear Train'!$R$5,F331='Gear Train'!$R$6),IF(VLOOKUP(E331,$C$15:$M$514,9,FALSE)='Gear Train'!$C$3,'Gear Train'!$C$4,'Gear Train'!$C$3),VLOOKUP(E331,$C$15:$M$514,9,FALSE)),VLOOKUP(E331,$C$15:$M$514,9,FALSE))))</f>
        <v/>
      </c>
      <c r="L331" s="26" t="str">
        <f>IF(C331="","",IF(G331="-","-",IF(K331='Gear Train'!$C$3,MOD(G331+J331*360,360),MOD(G331-J331*360,360))))</f>
        <v/>
      </c>
      <c r="M331" s="26" t="str">
        <f>IF(C331="","",IF(OR(D331='Gear Train'!$R$6,D331='Gear Train'!$R$7,D331='Gear Train'!$R$8,F331='Gear Train'!$R$7),VLOOKUP(E331,$C$15:$M$514,10,FALSE),IF(D331='Gear Train'!$R$3,"-",IF(F331='Gear Train'!$R$3,1,H331/VLOOKUP(E331,$Q$15:$T$514,4,FALSE)))))</f>
        <v/>
      </c>
      <c r="N331" s="26" t="str">
        <f t="shared" si="22"/>
        <v/>
      </c>
      <c r="O331" s="28" t="str">
        <f t="shared" si="23"/>
        <v/>
      </c>
      <c r="Q331" s="21"/>
      <c r="R331" s="21"/>
      <c r="S331" s="29"/>
      <c r="T331" s="29"/>
      <c r="U331" s="29"/>
      <c r="AD331" s="1"/>
      <c r="AE331" s="1"/>
      <c r="AF331" s="1"/>
      <c r="AG331" s="1"/>
      <c r="AH331" s="1"/>
    </row>
    <row r="332" spans="2:34">
      <c r="B332" s="20"/>
      <c r="C332" s="21"/>
      <c r="D332" s="22" t="str">
        <f t="shared" si="20"/>
        <v/>
      </c>
      <c r="E332" s="21"/>
      <c r="F332" s="24" t="str">
        <f t="shared" si="21"/>
        <v/>
      </c>
      <c r="G332" s="25" t="str">
        <f>IF(C332="","",IF(D332='Gear Train'!$R$3,"-",VLOOKUP(C332,$Q$15:$S$514,3,FALSE)))</f>
        <v/>
      </c>
      <c r="H332" s="25" t="str">
        <f>IF(C332="","",IF(OR(D332='Gear Train'!$R$7,D332='Gear Train'!$R$3,D332='Gear Train'!$R$8),"-",VLOOKUP(C332,$Q$15:$T$514,4,FALSE)))</f>
        <v/>
      </c>
      <c r="I332" s="26" t="str">
        <f>IF(C332="","",IF(OR(D332='Gear Train'!$R$6,D332='Gear Train'!$R$7,D332='Gear Train'!$R$8,F332='Gear Train'!$R$7),VLOOKUP(E332,$C$15:$M$514,7,FALSE),IF(D332='Gear Train'!$R$3,VLOOKUP(C332,$Q$15:$U$514,5,FALSE),VLOOKUP(E332,$C$15:$M$514,7,FALSE)*M332)))</f>
        <v/>
      </c>
      <c r="J332" s="26" t="str">
        <f>IF(C332="","",IF(OR(D332='Gear Train'!$R$6,D332='Gear Train'!$R$7,D332='Gear Train'!$R$8,F332='Gear Train'!$R$7),VLOOKUP(E332,$C$15:$M$514,8,FALSE),IF(D332='Gear Train'!$R$3,E332/I332,VLOOKUP(E332,$C$15:$M$514,8,FALSE)/M332)))</f>
        <v/>
      </c>
      <c r="K332" s="27" t="str">
        <f>IF(C332="","",IF(E332=$C$10,$C$11,IF(OR(D332='Gear Train'!$R$4,D332='Gear Train'!$R$5),IF(OR(F332='Gear Train'!$R$4,F332='Gear Train'!$R$5,F332='Gear Train'!$R$6),IF(VLOOKUP(E332,$C$15:$M$514,9,FALSE)='Gear Train'!$C$3,'Gear Train'!$C$4,'Gear Train'!$C$3),VLOOKUP(E332,$C$15:$M$514,9,FALSE)),VLOOKUP(E332,$C$15:$M$514,9,FALSE))))</f>
        <v/>
      </c>
      <c r="L332" s="26" t="str">
        <f>IF(C332="","",IF(G332="-","-",IF(K332='Gear Train'!$C$3,MOD(G332+J332*360,360),MOD(G332-J332*360,360))))</f>
        <v/>
      </c>
      <c r="M332" s="26" t="str">
        <f>IF(C332="","",IF(OR(D332='Gear Train'!$R$6,D332='Gear Train'!$R$7,D332='Gear Train'!$R$8,F332='Gear Train'!$R$7),VLOOKUP(E332,$C$15:$M$514,10,FALSE),IF(D332='Gear Train'!$R$3,"-",IF(F332='Gear Train'!$R$3,1,H332/VLOOKUP(E332,$Q$15:$T$514,4,FALSE)))))</f>
        <v/>
      </c>
      <c r="N332" s="26" t="str">
        <f t="shared" si="22"/>
        <v/>
      </c>
      <c r="O332" s="28" t="str">
        <f t="shared" si="23"/>
        <v/>
      </c>
      <c r="Q332" s="21"/>
      <c r="R332" s="21"/>
      <c r="S332" s="29"/>
      <c r="T332" s="29"/>
      <c r="U332" s="29"/>
      <c r="AD332" s="1"/>
      <c r="AE332" s="1"/>
      <c r="AF332" s="1"/>
      <c r="AG332" s="1"/>
      <c r="AH332" s="1"/>
    </row>
    <row r="333" spans="2:34">
      <c r="B333" s="20"/>
      <c r="C333" s="21"/>
      <c r="D333" s="22" t="str">
        <f t="shared" si="20"/>
        <v/>
      </c>
      <c r="E333" s="21"/>
      <c r="F333" s="24" t="str">
        <f t="shared" si="21"/>
        <v/>
      </c>
      <c r="G333" s="25" t="str">
        <f>IF(C333="","",IF(D333='Gear Train'!$R$3,"-",VLOOKUP(C333,$Q$15:$S$514,3,FALSE)))</f>
        <v/>
      </c>
      <c r="H333" s="25" t="str">
        <f>IF(C333="","",IF(OR(D333='Gear Train'!$R$7,D333='Gear Train'!$R$3,D333='Gear Train'!$R$8),"-",VLOOKUP(C333,$Q$15:$T$514,4,FALSE)))</f>
        <v/>
      </c>
      <c r="I333" s="26" t="str">
        <f>IF(C333="","",IF(OR(D333='Gear Train'!$R$6,D333='Gear Train'!$R$7,D333='Gear Train'!$R$8,F333='Gear Train'!$R$7),VLOOKUP(E333,$C$15:$M$514,7,FALSE),IF(D333='Gear Train'!$R$3,VLOOKUP(C333,$Q$15:$U$514,5,FALSE),VLOOKUP(E333,$C$15:$M$514,7,FALSE)*M333)))</f>
        <v/>
      </c>
      <c r="J333" s="26" t="str">
        <f>IF(C333="","",IF(OR(D333='Gear Train'!$R$6,D333='Gear Train'!$R$7,D333='Gear Train'!$R$8,F333='Gear Train'!$R$7),VLOOKUP(E333,$C$15:$M$514,8,FALSE),IF(D333='Gear Train'!$R$3,E333/I333,VLOOKUP(E333,$C$15:$M$514,8,FALSE)/M333)))</f>
        <v/>
      </c>
      <c r="K333" s="27" t="str">
        <f>IF(C333="","",IF(E333=$C$10,$C$11,IF(OR(D333='Gear Train'!$R$4,D333='Gear Train'!$R$5),IF(OR(F333='Gear Train'!$R$4,F333='Gear Train'!$R$5,F333='Gear Train'!$R$6),IF(VLOOKUP(E333,$C$15:$M$514,9,FALSE)='Gear Train'!$C$3,'Gear Train'!$C$4,'Gear Train'!$C$3),VLOOKUP(E333,$C$15:$M$514,9,FALSE)),VLOOKUP(E333,$C$15:$M$514,9,FALSE))))</f>
        <v/>
      </c>
      <c r="L333" s="26" t="str">
        <f>IF(C333="","",IF(G333="-","-",IF(K333='Gear Train'!$C$3,MOD(G333+J333*360,360),MOD(G333-J333*360,360))))</f>
        <v/>
      </c>
      <c r="M333" s="26" t="str">
        <f>IF(C333="","",IF(OR(D333='Gear Train'!$R$6,D333='Gear Train'!$R$7,D333='Gear Train'!$R$8,F333='Gear Train'!$R$7),VLOOKUP(E333,$C$15:$M$514,10,FALSE),IF(D333='Gear Train'!$R$3,"-",IF(F333='Gear Train'!$R$3,1,H333/VLOOKUP(E333,$Q$15:$T$514,4,FALSE)))))</f>
        <v/>
      </c>
      <c r="N333" s="26" t="str">
        <f t="shared" si="22"/>
        <v/>
      </c>
      <c r="O333" s="28" t="str">
        <f t="shared" si="23"/>
        <v/>
      </c>
      <c r="Q333" s="21"/>
      <c r="R333" s="21"/>
      <c r="S333" s="29"/>
      <c r="T333" s="29"/>
      <c r="U333" s="29"/>
      <c r="AD333" s="1"/>
      <c r="AE333" s="1"/>
      <c r="AF333" s="1"/>
      <c r="AG333" s="1"/>
      <c r="AH333" s="1"/>
    </row>
    <row r="334" spans="2:34">
      <c r="B334" s="20"/>
      <c r="C334" s="21"/>
      <c r="D334" s="22" t="str">
        <f t="shared" si="20"/>
        <v/>
      </c>
      <c r="E334" s="21"/>
      <c r="F334" s="24" t="str">
        <f t="shared" si="21"/>
        <v/>
      </c>
      <c r="G334" s="25" t="str">
        <f>IF(C334="","",IF(D334='Gear Train'!$R$3,"-",VLOOKUP(C334,$Q$15:$S$514,3,FALSE)))</f>
        <v/>
      </c>
      <c r="H334" s="25" t="str">
        <f>IF(C334="","",IF(OR(D334='Gear Train'!$R$7,D334='Gear Train'!$R$3,D334='Gear Train'!$R$8),"-",VLOOKUP(C334,$Q$15:$T$514,4,FALSE)))</f>
        <v/>
      </c>
      <c r="I334" s="26" t="str">
        <f>IF(C334="","",IF(OR(D334='Gear Train'!$R$6,D334='Gear Train'!$R$7,D334='Gear Train'!$R$8,F334='Gear Train'!$R$7),VLOOKUP(E334,$C$15:$M$514,7,FALSE),IF(D334='Gear Train'!$R$3,VLOOKUP(C334,$Q$15:$U$514,5,FALSE),VLOOKUP(E334,$C$15:$M$514,7,FALSE)*M334)))</f>
        <v/>
      </c>
      <c r="J334" s="26" t="str">
        <f>IF(C334="","",IF(OR(D334='Gear Train'!$R$6,D334='Gear Train'!$R$7,D334='Gear Train'!$R$8,F334='Gear Train'!$R$7),VLOOKUP(E334,$C$15:$M$514,8,FALSE),IF(D334='Gear Train'!$R$3,E334/I334,VLOOKUP(E334,$C$15:$M$514,8,FALSE)/M334)))</f>
        <v/>
      </c>
      <c r="K334" s="27" t="str">
        <f>IF(C334="","",IF(E334=$C$10,$C$11,IF(OR(D334='Gear Train'!$R$4,D334='Gear Train'!$R$5),IF(OR(F334='Gear Train'!$R$4,F334='Gear Train'!$R$5,F334='Gear Train'!$R$6),IF(VLOOKUP(E334,$C$15:$M$514,9,FALSE)='Gear Train'!$C$3,'Gear Train'!$C$4,'Gear Train'!$C$3),VLOOKUP(E334,$C$15:$M$514,9,FALSE)),VLOOKUP(E334,$C$15:$M$514,9,FALSE))))</f>
        <v/>
      </c>
      <c r="L334" s="26" t="str">
        <f>IF(C334="","",IF(G334="-","-",IF(K334='Gear Train'!$C$3,MOD(G334+J334*360,360),MOD(G334-J334*360,360))))</f>
        <v/>
      </c>
      <c r="M334" s="26" t="str">
        <f>IF(C334="","",IF(OR(D334='Gear Train'!$R$6,D334='Gear Train'!$R$7,D334='Gear Train'!$R$8,F334='Gear Train'!$R$7),VLOOKUP(E334,$C$15:$M$514,10,FALSE),IF(D334='Gear Train'!$R$3,"-",IF(F334='Gear Train'!$R$3,1,H334/VLOOKUP(E334,$Q$15:$T$514,4,FALSE)))))</f>
        <v/>
      </c>
      <c r="N334" s="26" t="str">
        <f t="shared" si="22"/>
        <v/>
      </c>
      <c r="O334" s="28" t="str">
        <f t="shared" si="23"/>
        <v/>
      </c>
      <c r="Q334" s="21"/>
      <c r="R334" s="21"/>
      <c r="S334" s="29"/>
      <c r="T334" s="29"/>
      <c r="U334" s="29"/>
      <c r="AD334" s="1"/>
      <c r="AE334" s="1"/>
      <c r="AF334" s="1"/>
      <c r="AG334" s="1"/>
      <c r="AH334" s="1"/>
    </row>
    <row r="335" spans="2:34">
      <c r="B335" s="20"/>
      <c r="C335" s="21"/>
      <c r="D335" s="22" t="str">
        <f t="shared" ref="D335:D398" si="24">IF(C335="","",VLOOKUP(C335,$Q$15:$R$514,2,FALSE))</f>
        <v/>
      </c>
      <c r="E335" s="21"/>
      <c r="F335" s="24" t="str">
        <f t="shared" ref="F335:F398" si="25">IF(E335="","",IF(ISNUMBER(E335),"-",VLOOKUP(E335,$Q$15:$R$514,2,FALSE)))</f>
        <v/>
      </c>
      <c r="G335" s="25" t="str">
        <f>IF(C335="","",IF(D335='Gear Train'!$R$3,"-",VLOOKUP(C335,$Q$15:$S$514,3,FALSE)))</f>
        <v/>
      </c>
      <c r="H335" s="25" t="str">
        <f>IF(C335="","",IF(OR(D335='Gear Train'!$R$7,D335='Gear Train'!$R$3,D335='Gear Train'!$R$8),"-",VLOOKUP(C335,$Q$15:$T$514,4,FALSE)))</f>
        <v/>
      </c>
      <c r="I335" s="26" t="str">
        <f>IF(C335="","",IF(OR(D335='Gear Train'!$R$6,D335='Gear Train'!$R$7,D335='Gear Train'!$R$8,F335='Gear Train'!$R$7),VLOOKUP(E335,$C$15:$M$514,7,FALSE),IF(D335='Gear Train'!$R$3,VLOOKUP(C335,$Q$15:$U$514,5,FALSE),VLOOKUP(E335,$C$15:$M$514,7,FALSE)*M335)))</f>
        <v/>
      </c>
      <c r="J335" s="26" t="str">
        <f>IF(C335="","",IF(OR(D335='Gear Train'!$R$6,D335='Gear Train'!$R$7,D335='Gear Train'!$R$8,F335='Gear Train'!$R$7),VLOOKUP(E335,$C$15:$M$514,8,FALSE),IF(D335='Gear Train'!$R$3,E335/I335,VLOOKUP(E335,$C$15:$M$514,8,FALSE)/M335)))</f>
        <v/>
      </c>
      <c r="K335" s="27" t="str">
        <f>IF(C335="","",IF(E335=$C$10,$C$11,IF(OR(D335='Gear Train'!$R$4,D335='Gear Train'!$R$5),IF(OR(F335='Gear Train'!$R$4,F335='Gear Train'!$R$5,F335='Gear Train'!$R$6),IF(VLOOKUP(E335,$C$15:$M$514,9,FALSE)='Gear Train'!$C$3,'Gear Train'!$C$4,'Gear Train'!$C$3),VLOOKUP(E335,$C$15:$M$514,9,FALSE)),VLOOKUP(E335,$C$15:$M$514,9,FALSE))))</f>
        <v/>
      </c>
      <c r="L335" s="26" t="str">
        <f>IF(C335="","",IF(G335="-","-",IF(K335='Gear Train'!$C$3,MOD(G335+J335*360,360),MOD(G335-J335*360,360))))</f>
        <v/>
      </c>
      <c r="M335" s="26" t="str">
        <f>IF(C335="","",IF(OR(D335='Gear Train'!$R$6,D335='Gear Train'!$R$7,D335='Gear Train'!$R$8,F335='Gear Train'!$R$7),VLOOKUP(E335,$C$15:$M$514,10,FALSE),IF(D335='Gear Train'!$R$3,"-",IF(F335='Gear Train'!$R$3,1,H335/VLOOKUP(E335,$Q$15:$T$514,4,FALSE)))))</f>
        <v/>
      </c>
      <c r="N335" s="26" t="str">
        <f t="shared" ref="N335:N398" si="26">IF(B335="","",VLOOKUP(B335,$W$15:$X$114,2,FALSE))</f>
        <v/>
      </c>
      <c r="O335" s="28" t="str">
        <f t="shared" si="23"/>
        <v/>
      </c>
      <c r="Q335" s="21"/>
      <c r="R335" s="21"/>
      <c r="S335" s="29"/>
      <c r="T335" s="29"/>
      <c r="U335" s="29"/>
      <c r="AD335" s="1"/>
      <c r="AE335" s="1"/>
      <c r="AF335" s="1"/>
      <c r="AG335" s="1"/>
      <c r="AH335" s="1"/>
    </row>
    <row r="336" spans="2:34">
      <c r="B336" s="20"/>
      <c r="C336" s="21"/>
      <c r="D336" s="22" t="str">
        <f t="shared" si="24"/>
        <v/>
      </c>
      <c r="E336" s="21"/>
      <c r="F336" s="24" t="str">
        <f t="shared" si="25"/>
        <v/>
      </c>
      <c r="G336" s="25" t="str">
        <f>IF(C336="","",IF(D336='Gear Train'!$R$3,"-",VLOOKUP(C336,$Q$15:$S$514,3,FALSE)))</f>
        <v/>
      </c>
      <c r="H336" s="25" t="str">
        <f>IF(C336="","",IF(OR(D336='Gear Train'!$R$7,D336='Gear Train'!$R$3,D336='Gear Train'!$R$8),"-",VLOOKUP(C336,$Q$15:$T$514,4,FALSE)))</f>
        <v/>
      </c>
      <c r="I336" s="26" t="str">
        <f>IF(C336="","",IF(OR(D336='Gear Train'!$R$6,D336='Gear Train'!$R$7,D336='Gear Train'!$R$8,F336='Gear Train'!$R$7),VLOOKUP(E336,$C$15:$M$514,7,FALSE),IF(D336='Gear Train'!$R$3,VLOOKUP(C336,$Q$15:$U$514,5,FALSE),VLOOKUP(E336,$C$15:$M$514,7,FALSE)*M336)))</f>
        <v/>
      </c>
      <c r="J336" s="26" t="str">
        <f>IF(C336="","",IF(OR(D336='Gear Train'!$R$6,D336='Gear Train'!$R$7,D336='Gear Train'!$R$8,F336='Gear Train'!$R$7),VLOOKUP(E336,$C$15:$M$514,8,FALSE),IF(D336='Gear Train'!$R$3,E336/I336,VLOOKUP(E336,$C$15:$M$514,8,FALSE)/M336)))</f>
        <v/>
      </c>
      <c r="K336" s="27" t="str">
        <f>IF(C336="","",IF(E336=$C$10,$C$11,IF(OR(D336='Gear Train'!$R$4,D336='Gear Train'!$R$5),IF(OR(F336='Gear Train'!$R$4,F336='Gear Train'!$R$5,F336='Gear Train'!$R$6),IF(VLOOKUP(E336,$C$15:$M$514,9,FALSE)='Gear Train'!$C$3,'Gear Train'!$C$4,'Gear Train'!$C$3),VLOOKUP(E336,$C$15:$M$514,9,FALSE)),VLOOKUP(E336,$C$15:$M$514,9,FALSE))))</f>
        <v/>
      </c>
      <c r="L336" s="26" t="str">
        <f>IF(C336="","",IF(G336="-","-",IF(K336='Gear Train'!$C$3,MOD(G336+J336*360,360),MOD(G336-J336*360,360))))</f>
        <v/>
      </c>
      <c r="M336" s="26" t="str">
        <f>IF(C336="","",IF(OR(D336='Gear Train'!$R$6,D336='Gear Train'!$R$7,D336='Gear Train'!$R$8,F336='Gear Train'!$R$7),VLOOKUP(E336,$C$15:$M$514,10,FALSE),IF(D336='Gear Train'!$R$3,"-",IF(F336='Gear Train'!$R$3,1,H336/VLOOKUP(E336,$Q$15:$T$514,4,FALSE)))))</f>
        <v/>
      </c>
      <c r="N336" s="26" t="str">
        <f t="shared" si="26"/>
        <v/>
      </c>
      <c r="O336" s="28" t="str">
        <f t="shared" ref="O336:O399" si="27">IF(N336="","",1-I336/N336)</f>
        <v/>
      </c>
      <c r="Q336" s="21"/>
      <c r="R336" s="21"/>
      <c r="S336" s="29"/>
      <c r="T336" s="29"/>
      <c r="U336" s="29"/>
      <c r="AD336" s="1"/>
      <c r="AE336" s="1"/>
      <c r="AF336" s="1"/>
      <c r="AG336" s="1"/>
      <c r="AH336" s="1"/>
    </row>
    <row r="337" spans="2:34">
      <c r="B337" s="20"/>
      <c r="C337" s="21"/>
      <c r="D337" s="22" t="str">
        <f t="shared" si="24"/>
        <v/>
      </c>
      <c r="E337" s="21"/>
      <c r="F337" s="24" t="str">
        <f t="shared" si="25"/>
        <v/>
      </c>
      <c r="G337" s="25" t="str">
        <f>IF(C337="","",IF(D337='Gear Train'!$R$3,"-",VLOOKUP(C337,$Q$15:$S$514,3,FALSE)))</f>
        <v/>
      </c>
      <c r="H337" s="25" t="str">
        <f>IF(C337="","",IF(OR(D337='Gear Train'!$R$7,D337='Gear Train'!$R$3,D337='Gear Train'!$R$8),"-",VLOOKUP(C337,$Q$15:$T$514,4,FALSE)))</f>
        <v/>
      </c>
      <c r="I337" s="26" t="str">
        <f>IF(C337="","",IF(OR(D337='Gear Train'!$R$6,D337='Gear Train'!$R$7,D337='Gear Train'!$R$8,F337='Gear Train'!$R$7),VLOOKUP(E337,$C$15:$M$514,7,FALSE),IF(D337='Gear Train'!$R$3,VLOOKUP(C337,$Q$15:$U$514,5,FALSE),VLOOKUP(E337,$C$15:$M$514,7,FALSE)*M337)))</f>
        <v/>
      </c>
      <c r="J337" s="26" t="str">
        <f>IF(C337="","",IF(OR(D337='Gear Train'!$R$6,D337='Gear Train'!$R$7,D337='Gear Train'!$R$8,F337='Gear Train'!$R$7),VLOOKUP(E337,$C$15:$M$514,8,FALSE),IF(D337='Gear Train'!$R$3,E337/I337,VLOOKUP(E337,$C$15:$M$514,8,FALSE)/M337)))</f>
        <v/>
      </c>
      <c r="K337" s="27" t="str">
        <f>IF(C337="","",IF(E337=$C$10,$C$11,IF(OR(D337='Gear Train'!$R$4,D337='Gear Train'!$R$5),IF(OR(F337='Gear Train'!$R$4,F337='Gear Train'!$R$5,F337='Gear Train'!$R$6),IF(VLOOKUP(E337,$C$15:$M$514,9,FALSE)='Gear Train'!$C$3,'Gear Train'!$C$4,'Gear Train'!$C$3),VLOOKUP(E337,$C$15:$M$514,9,FALSE)),VLOOKUP(E337,$C$15:$M$514,9,FALSE))))</f>
        <v/>
      </c>
      <c r="L337" s="26" t="str">
        <f>IF(C337="","",IF(G337="-","-",IF(K337='Gear Train'!$C$3,MOD(G337+J337*360,360),MOD(G337-J337*360,360))))</f>
        <v/>
      </c>
      <c r="M337" s="26" t="str">
        <f>IF(C337="","",IF(OR(D337='Gear Train'!$R$6,D337='Gear Train'!$R$7,D337='Gear Train'!$R$8,F337='Gear Train'!$R$7),VLOOKUP(E337,$C$15:$M$514,10,FALSE),IF(D337='Gear Train'!$R$3,"-",IF(F337='Gear Train'!$R$3,1,H337/VLOOKUP(E337,$Q$15:$T$514,4,FALSE)))))</f>
        <v/>
      </c>
      <c r="N337" s="26" t="str">
        <f t="shared" si="26"/>
        <v/>
      </c>
      <c r="O337" s="28" t="str">
        <f t="shared" si="27"/>
        <v/>
      </c>
      <c r="Q337" s="21"/>
      <c r="R337" s="21"/>
      <c r="S337" s="29"/>
      <c r="T337" s="29"/>
      <c r="U337" s="29"/>
      <c r="AD337" s="1"/>
      <c r="AE337" s="1"/>
      <c r="AF337" s="1"/>
      <c r="AG337" s="1"/>
      <c r="AH337" s="1"/>
    </row>
    <row r="338" spans="2:34">
      <c r="B338" s="20"/>
      <c r="C338" s="21"/>
      <c r="D338" s="22" t="str">
        <f t="shared" si="24"/>
        <v/>
      </c>
      <c r="E338" s="21"/>
      <c r="F338" s="24" t="str">
        <f t="shared" si="25"/>
        <v/>
      </c>
      <c r="G338" s="25" t="str">
        <f>IF(C338="","",IF(D338='Gear Train'!$R$3,"-",VLOOKUP(C338,$Q$15:$S$514,3,FALSE)))</f>
        <v/>
      </c>
      <c r="H338" s="25" t="str">
        <f>IF(C338="","",IF(OR(D338='Gear Train'!$R$7,D338='Gear Train'!$R$3,D338='Gear Train'!$R$8),"-",VLOOKUP(C338,$Q$15:$T$514,4,FALSE)))</f>
        <v/>
      </c>
      <c r="I338" s="26" t="str">
        <f>IF(C338="","",IF(OR(D338='Gear Train'!$R$6,D338='Gear Train'!$R$7,D338='Gear Train'!$R$8,F338='Gear Train'!$R$7),VLOOKUP(E338,$C$15:$M$514,7,FALSE),IF(D338='Gear Train'!$R$3,VLOOKUP(C338,$Q$15:$U$514,5,FALSE),VLOOKUP(E338,$C$15:$M$514,7,FALSE)*M338)))</f>
        <v/>
      </c>
      <c r="J338" s="26" t="str">
        <f>IF(C338="","",IF(OR(D338='Gear Train'!$R$6,D338='Gear Train'!$R$7,D338='Gear Train'!$R$8,F338='Gear Train'!$R$7),VLOOKUP(E338,$C$15:$M$514,8,FALSE),IF(D338='Gear Train'!$R$3,E338/I338,VLOOKUP(E338,$C$15:$M$514,8,FALSE)/M338)))</f>
        <v/>
      </c>
      <c r="K338" s="27" t="str">
        <f>IF(C338="","",IF(E338=$C$10,$C$11,IF(OR(D338='Gear Train'!$R$4,D338='Gear Train'!$R$5),IF(OR(F338='Gear Train'!$R$4,F338='Gear Train'!$R$5,F338='Gear Train'!$R$6),IF(VLOOKUP(E338,$C$15:$M$514,9,FALSE)='Gear Train'!$C$3,'Gear Train'!$C$4,'Gear Train'!$C$3),VLOOKUP(E338,$C$15:$M$514,9,FALSE)),VLOOKUP(E338,$C$15:$M$514,9,FALSE))))</f>
        <v/>
      </c>
      <c r="L338" s="26" t="str">
        <f>IF(C338="","",IF(G338="-","-",IF(K338='Gear Train'!$C$3,MOD(G338+J338*360,360),MOD(G338-J338*360,360))))</f>
        <v/>
      </c>
      <c r="M338" s="26" t="str">
        <f>IF(C338="","",IF(OR(D338='Gear Train'!$R$6,D338='Gear Train'!$R$7,D338='Gear Train'!$R$8,F338='Gear Train'!$R$7),VLOOKUP(E338,$C$15:$M$514,10,FALSE),IF(D338='Gear Train'!$R$3,"-",IF(F338='Gear Train'!$R$3,1,H338/VLOOKUP(E338,$Q$15:$T$514,4,FALSE)))))</f>
        <v/>
      </c>
      <c r="N338" s="26" t="str">
        <f t="shared" si="26"/>
        <v/>
      </c>
      <c r="O338" s="28" t="str">
        <f t="shared" si="27"/>
        <v/>
      </c>
      <c r="Q338" s="21"/>
      <c r="R338" s="21"/>
      <c r="S338" s="29"/>
      <c r="T338" s="29"/>
      <c r="U338" s="29"/>
      <c r="AD338" s="1"/>
      <c r="AE338" s="1"/>
      <c r="AF338" s="1"/>
      <c r="AG338" s="1"/>
      <c r="AH338" s="1"/>
    </row>
    <row r="339" spans="2:34">
      <c r="B339" s="20"/>
      <c r="C339" s="21"/>
      <c r="D339" s="22" t="str">
        <f t="shared" si="24"/>
        <v/>
      </c>
      <c r="E339" s="21"/>
      <c r="F339" s="24" t="str">
        <f t="shared" si="25"/>
        <v/>
      </c>
      <c r="G339" s="25" t="str">
        <f>IF(C339="","",IF(D339='Gear Train'!$R$3,"-",VLOOKUP(C339,$Q$15:$S$514,3,FALSE)))</f>
        <v/>
      </c>
      <c r="H339" s="25" t="str">
        <f>IF(C339="","",IF(OR(D339='Gear Train'!$R$7,D339='Gear Train'!$R$3,D339='Gear Train'!$R$8),"-",VLOOKUP(C339,$Q$15:$T$514,4,FALSE)))</f>
        <v/>
      </c>
      <c r="I339" s="26" t="str">
        <f>IF(C339="","",IF(OR(D339='Gear Train'!$R$6,D339='Gear Train'!$R$7,D339='Gear Train'!$R$8,F339='Gear Train'!$R$7),VLOOKUP(E339,$C$15:$M$514,7,FALSE),IF(D339='Gear Train'!$R$3,VLOOKUP(C339,$Q$15:$U$514,5,FALSE),VLOOKUP(E339,$C$15:$M$514,7,FALSE)*M339)))</f>
        <v/>
      </c>
      <c r="J339" s="26" t="str">
        <f>IF(C339="","",IF(OR(D339='Gear Train'!$R$6,D339='Gear Train'!$R$7,D339='Gear Train'!$R$8,F339='Gear Train'!$R$7),VLOOKUP(E339,$C$15:$M$514,8,FALSE),IF(D339='Gear Train'!$R$3,E339/I339,VLOOKUP(E339,$C$15:$M$514,8,FALSE)/M339)))</f>
        <v/>
      </c>
      <c r="K339" s="27" t="str">
        <f>IF(C339="","",IF(E339=$C$10,$C$11,IF(OR(D339='Gear Train'!$R$4,D339='Gear Train'!$R$5),IF(OR(F339='Gear Train'!$R$4,F339='Gear Train'!$R$5,F339='Gear Train'!$R$6),IF(VLOOKUP(E339,$C$15:$M$514,9,FALSE)='Gear Train'!$C$3,'Gear Train'!$C$4,'Gear Train'!$C$3),VLOOKUP(E339,$C$15:$M$514,9,FALSE)),VLOOKUP(E339,$C$15:$M$514,9,FALSE))))</f>
        <v/>
      </c>
      <c r="L339" s="26" t="str">
        <f>IF(C339="","",IF(G339="-","-",IF(K339='Gear Train'!$C$3,MOD(G339+J339*360,360),MOD(G339-J339*360,360))))</f>
        <v/>
      </c>
      <c r="M339" s="26" t="str">
        <f>IF(C339="","",IF(OR(D339='Gear Train'!$R$6,D339='Gear Train'!$R$7,D339='Gear Train'!$R$8,F339='Gear Train'!$R$7),VLOOKUP(E339,$C$15:$M$514,10,FALSE),IF(D339='Gear Train'!$R$3,"-",IF(F339='Gear Train'!$R$3,1,H339/VLOOKUP(E339,$Q$15:$T$514,4,FALSE)))))</f>
        <v/>
      </c>
      <c r="N339" s="26" t="str">
        <f t="shared" si="26"/>
        <v/>
      </c>
      <c r="O339" s="28" t="str">
        <f t="shared" si="27"/>
        <v/>
      </c>
      <c r="Q339" s="21"/>
      <c r="R339" s="21"/>
      <c r="S339" s="29"/>
      <c r="T339" s="29"/>
      <c r="U339" s="29"/>
      <c r="AD339" s="1"/>
      <c r="AE339" s="1"/>
      <c r="AF339" s="1"/>
      <c r="AG339" s="1"/>
      <c r="AH339" s="1"/>
    </row>
    <row r="340" spans="2:34">
      <c r="B340" s="20"/>
      <c r="C340" s="21"/>
      <c r="D340" s="22" t="str">
        <f t="shared" si="24"/>
        <v/>
      </c>
      <c r="E340" s="21"/>
      <c r="F340" s="24" t="str">
        <f t="shared" si="25"/>
        <v/>
      </c>
      <c r="G340" s="25" t="str">
        <f>IF(C340="","",IF(D340='Gear Train'!$R$3,"-",VLOOKUP(C340,$Q$15:$S$514,3,FALSE)))</f>
        <v/>
      </c>
      <c r="H340" s="25" t="str">
        <f>IF(C340="","",IF(OR(D340='Gear Train'!$R$7,D340='Gear Train'!$R$3,D340='Gear Train'!$R$8),"-",VLOOKUP(C340,$Q$15:$T$514,4,FALSE)))</f>
        <v/>
      </c>
      <c r="I340" s="26" t="str">
        <f>IF(C340="","",IF(OR(D340='Gear Train'!$R$6,D340='Gear Train'!$R$7,D340='Gear Train'!$R$8,F340='Gear Train'!$R$7),VLOOKUP(E340,$C$15:$M$514,7,FALSE),IF(D340='Gear Train'!$R$3,VLOOKUP(C340,$Q$15:$U$514,5,FALSE),VLOOKUP(E340,$C$15:$M$514,7,FALSE)*M340)))</f>
        <v/>
      </c>
      <c r="J340" s="26" t="str">
        <f>IF(C340="","",IF(OR(D340='Gear Train'!$R$6,D340='Gear Train'!$R$7,D340='Gear Train'!$R$8,F340='Gear Train'!$R$7),VLOOKUP(E340,$C$15:$M$514,8,FALSE),IF(D340='Gear Train'!$R$3,E340/I340,VLOOKUP(E340,$C$15:$M$514,8,FALSE)/M340)))</f>
        <v/>
      </c>
      <c r="K340" s="27" t="str">
        <f>IF(C340="","",IF(E340=$C$10,$C$11,IF(OR(D340='Gear Train'!$R$4,D340='Gear Train'!$R$5),IF(OR(F340='Gear Train'!$R$4,F340='Gear Train'!$R$5,F340='Gear Train'!$R$6),IF(VLOOKUP(E340,$C$15:$M$514,9,FALSE)='Gear Train'!$C$3,'Gear Train'!$C$4,'Gear Train'!$C$3),VLOOKUP(E340,$C$15:$M$514,9,FALSE)),VLOOKUP(E340,$C$15:$M$514,9,FALSE))))</f>
        <v/>
      </c>
      <c r="L340" s="26" t="str">
        <f>IF(C340="","",IF(G340="-","-",IF(K340='Gear Train'!$C$3,MOD(G340+J340*360,360),MOD(G340-J340*360,360))))</f>
        <v/>
      </c>
      <c r="M340" s="26" t="str">
        <f>IF(C340="","",IF(OR(D340='Gear Train'!$R$6,D340='Gear Train'!$R$7,D340='Gear Train'!$R$8,F340='Gear Train'!$R$7),VLOOKUP(E340,$C$15:$M$514,10,FALSE),IF(D340='Gear Train'!$R$3,"-",IF(F340='Gear Train'!$R$3,1,H340/VLOOKUP(E340,$Q$15:$T$514,4,FALSE)))))</f>
        <v/>
      </c>
      <c r="N340" s="26" t="str">
        <f t="shared" si="26"/>
        <v/>
      </c>
      <c r="O340" s="28" t="str">
        <f t="shared" si="27"/>
        <v/>
      </c>
      <c r="Q340" s="21"/>
      <c r="R340" s="21"/>
      <c r="S340" s="29"/>
      <c r="T340" s="29"/>
      <c r="U340" s="29"/>
      <c r="AD340" s="1"/>
      <c r="AE340" s="1"/>
      <c r="AF340" s="1"/>
      <c r="AG340" s="1"/>
      <c r="AH340" s="1"/>
    </row>
    <row r="341" spans="2:34">
      <c r="B341" s="20"/>
      <c r="C341" s="21"/>
      <c r="D341" s="22" t="str">
        <f t="shared" si="24"/>
        <v/>
      </c>
      <c r="E341" s="21"/>
      <c r="F341" s="24" t="str">
        <f t="shared" si="25"/>
        <v/>
      </c>
      <c r="G341" s="25" t="str">
        <f>IF(C341="","",IF(D341='Gear Train'!$R$3,"-",VLOOKUP(C341,$Q$15:$S$514,3,FALSE)))</f>
        <v/>
      </c>
      <c r="H341" s="25" t="str">
        <f>IF(C341="","",IF(OR(D341='Gear Train'!$R$7,D341='Gear Train'!$R$3,D341='Gear Train'!$R$8),"-",VLOOKUP(C341,$Q$15:$T$514,4,FALSE)))</f>
        <v/>
      </c>
      <c r="I341" s="26" t="str">
        <f>IF(C341="","",IF(OR(D341='Gear Train'!$R$6,D341='Gear Train'!$R$7,D341='Gear Train'!$R$8,F341='Gear Train'!$R$7),VLOOKUP(E341,$C$15:$M$514,7,FALSE),IF(D341='Gear Train'!$R$3,VLOOKUP(C341,$Q$15:$U$514,5,FALSE),VLOOKUP(E341,$C$15:$M$514,7,FALSE)*M341)))</f>
        <v/>
      </c>
      <c r="J341" s="26" t="str">
        <f>IF(C341="","",IF(OR(D341='Gear Train'!$R$6,D341='Gear Train'!$R$7,D341='Gear Train'!$R$8,F341='Gear Train'!$R$7),VLOOKUP(E341,$C$15:$M$514,8,FALSE),IF(D341='Gear Train'!$R$3,E341/I341,VLOOKUP(E341,$C$15:$M$514,8,FALSE)/M341)))</f>
        <v/>
      </c>
      <c r="K341" s="27" t="str">
        <f>IF(C341="","",IF(E341=$C$10,$C$11,IF(OR(D341='Gear Train'!$R$4,D341='Gear Train'!$R$5),IF(OR(F341='Gear Train'!$R$4,F341='Gear Train'!$R$5,F341='Gear Train'!$R$6),IF(VLOOKUP(E341,$C$15:$M$514,9,FALSE)='Gear Train'!$C$3,'Gear Train'!$C$4,'Gear Train'!$C$3),VLOOKUP(E341,$C$15:$M$514,9,FALSE)),VLOOKUP(E341,$C$15:$M$514,9,FALSE))))</f>
        <v/>
      </c>
      <c r="L341" s="26" t="str">
        <f>IF(C341="","",IF(G341="-","-",IF(K341='Gear Train'!$C$3,MOD(G341+J341*360,360),MOD(G341-J341*360,360))))</f>
        <v/>
      </c>
      <c r="M341" s="26" t="str">
        <f>IF(C341="","",IF(OR(D341='Gear Train'!$R$6,D341='Gear Train'!$R$7,D341='Gear Train'!$R$8,F341='Gear Train'!$R$7),VLOOKUP(E341,$C$15:$M$514,10,FALSE),IF(D341='Gear Train'!$R$3,"-",IF(F341='Gear Train'!$R$3,1,H341/VLOOKUP(E341,$Q$15:$T$514,4,FALSE)))))</f>
        <v/>
      </c>
      <c r="N341" s="26" t="str">
        <f t="shared" si="26"/>
        <v/>
      </c>
      <c r="O341" s="28" t="str">
        <f t="shared" si="27"/>
        <v/>
      </c>
      <c r="Q341" s="21"/>
      <c r="R341" s="21"/>
      <c r="S341" s="29"/>
      <c r="T341" s="29"/>
      <c r="U341" s="29"/>
      <c r="AD341" s="1"/>
      <c r="AE341" s="1"/>
      <c r="AF341" s="1"/>
      <c r="AG341" s="1"/>
      <c r="AH341" s="1"/>
    </row>
    <row r="342" spans="2:34">
      <c r="B342" s="20"/>
      <c r="C342" s="21"/>
      <c r="D342" s="22" t="str">
        <f t="shared" si="24"/>
        <v/>
      </c>
      <c r="E342" s="21"/>
      <c r="F342" s="24" t="str">
        <f t="shared" si="25"/>
        <v/>
      </c>
      <c r="G342" s="25" t="str">
        <f>IF(C342="","",IF(D342='Gear Train'!$R$3,"-",VLOOKUP(C342,$Q$15:$S$514,3,FALSE)))</f>
        <v/>
      </c>
      <c r="H342" s="25" t="str">
        <f>IF(C342="","",IF(OR(D342='Gear Train'!$R$7,D342='Gear Train'!$R$3,D342='Gear Train'!$R$8),"-",VLOOKUP(C342,$Q$15:$T$514,4,FALSE)))</f>
        <v/>
      </c>
      <c r="I342" s="26" t="str">
        <f>IF(C342="","",IF(OR(D342='Gear Train'!$R$6,D342='Gear Train'!$R$7,D342='Gear Train'!$R$8,F342='Gear Train'!$R$7),VLOOKUP(E342,$C$15:$M$514,7,FALSE),IF(D342='Gear Train'!$R$3,VLOOKUP(C342,$Q$15:$U$514,5,FALSE),VLOOKUP(E342,$C$15:$M$514,7,FALSE)*M342)))</f>
        <v/>
      </c>
      <c r="J342" s="26" t="str">
        <f>IF(C342="","",IF(OR(D342='Gear Train'!$R$6,D342='Gear Train'!$R$7,D342='Gear Train'!$R$8,F342='Gear Train'!$R$7),VLOOKUP(E342,$C$15:$M$514,8,FALSE),IF(D342='Gear Train'!$R$3,E342/I342,VLOOKUP(E342,$C$15:$M$514,8,FALSE)/M342)))</f>
        <v/>
      </c>
      <c r="K342" s="27" t="str">
        <f>IF(C342="","",IF(E342=$C$10,$C$11,IF(OR(D342='Gear Train'!$R$4,D342='Gear Train'!$R$5),IF(OR(F342='Gear Train'!$R$4,F342='Gear Train'!$R$5,F342='Gear Train'!$R$6),IF(VLOOKUP(E342,$C$15:$M$514,9,FALSE)='Gear Train'!$C$3,'Gear Train'!$C$4,'Gear Train'!$C$3),VLOOKUP(E342,$C$15:$M$514,9,FALSE)),VLOOKUP(E342,$C$15:$M$514,9,FALSE))))</f>
        <v/>
      </c>
      <c r="L342" s="26" t="str">
        <f>IF(C342="","",IF(G342="-","-",IF(K342='Gear Train'!$C$3,MOD(G342+J342*360,360),MOD(G342-J342*360,360))))</f>
        <v/>
      </c>
      <c r="M342" s="26" t="str">
        <f>IF(C342="","",IF(OR(D342='Gear Train'!$R$6,D342='Gear Train'!$R$7,D342='Gear Train'!$R$8,F342='Gear Train'!$R$7),VLOOKUP(E342,$C$15:$M$514,10,FALSE),IF(D342='Gear Train'!$R$3,"-",IF(F342='Gear Train'!$R$3,1,H342/VLOOKUP(E342,$Q$15:$T$514,4,FALSE)))))</f>
        <v/>
      </c>
      <c r="N342" s="26" t="str">
        <f t="shared" si="26"/>
        <v/>
      </c>
      <c r="O342" s="28" t="str">
        <f t="shared" si="27"/>
        <v/>
      </c>
      <c r="Q342" s="21"/>
      <c r="R342" s="21"/>
      <c r="S342" s="29"/>
      <c r="T342" s="29"/>
      <c r="U342" s="29"/>
      <c r="AD342" s="1"/>
      <c r="AE342" s="1"/>
      <c r="AF342" s="1"/>
      <c r="AG342" s="1"/>
      <c r="AH342" s="1"/>
    </row>
    <row r="343" spans="2:34">
      <c r="B343" s="20"/>
      <c r="C343" s="21"/>
      <c r="D343" s="22" t="str">
        <f t="shared" si="24"/>
        <v/>
      </c>
      <c r="E343" s="21"/>
      <c r="F343" s="24" t="str">
        <f t="shared" si="25"/>
        <v/>
      </c>
      <c r="G343" s="25" t="str">
        <f>IF(C343="","",IF(D343='Gear Train'!$R$3,"-",VLOOKUP(C343,$Q$15:$S$514,3,FALSE)))</f>
        <v/>
      </c>
      <c r="H343" s="25" t="str">
        <f>IF(C343="","",IF(OR(D343='Gear Train'!$R$7,D343='Gear Train'!$R$3,D343='Gear Train'!$R$8),"-",VLOOKUP(C343,$Q$15:$T$514,4,FALSE)))</f>
        <v/>
      </c>
      <c r="I343" s="26" t="str">
        <f>IF(C343="","",IF(OR(D343='Gear Train'!$R$6,D343='Gear Train'!$R$7,D343='Gear Train'!$R$8,F343='Gear Train'!$R$7),VLOOKUP(E343,$C$15:$M$514,7,FALSE),IF(D343='Gear Train'!$R$3,VLOOKUP(C343,$Q$15:$U$514,5,FALSE),VLOOKUP(E343,$C$15:$M$514,7,FALSE)*M343)))</f>
        <v/>
      </c>
      <c r="J343" s="26" t="str">
        <f>IF(C343="","",IF(OR(D343='Gear Train'!$R$6,D343='Gear Train'!$R$7,D343='Gear Train'!$R$8,F343='Gear Train'!$R$7),VLOOKUP(E343,$C$15:$M$514,8,FALSE),IF(D343='Gear Train'!$R$3,E343/I343,VLOOKUP(E343,$C$15:$M$514,8,FALSE)/M343)))</f>
        <v/>
      </c>
      <c r="K343" s="27" t="str">
        <f>IF(C343="","",IF(E343=$C$10,$C$11,IF(OR(D343='Gear Train'!$R$4,D343='Gear Train'!$R$5),IF(OR(F343='Gear Train'!$R$4,F343='Gear Train'!$R$5,F343='Gear Train'!$R$6),IF(VLOOKUP(E343,$C$15:$M$514,9,FALSE)='Gear Train'!$C$3,'Gear Train'!$C$4,'Gear Train'!$C$3),VLOOKUP(E343,$C$15:$M$514,9,FALSE)),VLOOKUP(E343,$C$15:$M$514,9,FALSE))))</f>
        <v/>
      </c>
      <c r="L343" s="26" t="str">
        <f>IF(C343="","",IF(G343="-","-",IF(K343='Gear Train'!$C$3,MOD(G343+J343*360,360),MOD(G343-J343*360,360))))</f>
        <v/>
      </c>
      <c r="M343" s="26" t="str">
        <f>IF(C343="","",IF(OR(D343='Gear Train'!$R$6,D343='Gear Train'!$R$7,D343='Gear Train'!$R$8,F343='Gear Train'!$R$7),VLOOKUP(E343,$C$15:$M$514,10,FALSE),IF(D343='Gear Train'!$R$3,"-",IF(F343='Gear Train'!$R$3,1,H343/VLOOKUP(E343,$Q$15:$T$514,4,FALSE)))))</f>
        <v/>
      </c>
      <c r="N343" s="26" t="str">
        <f t="shared" si="26"/>
        <v/>
      </c>
      <c r="O343" s="28" t="str">
        <f t="shared" si="27"/>
        <v/>
      </c>
      <c r="Q343" s="21"/>
      <c r="R343" s="21"/>
      <c r="S343" s="29"/>
      <c r="T343" s="29"/>
      <c r="U343" s="29"/>
      <c r="AD343" s="1"/>
      <c r="AE343" s="1"/>
      <c r="AF343" s="1"/>
      <c r="AG343" s="1"/>
      <c r="AH343" s="1"/>
    </row>
    <row r="344" spans="2:34">
      <c r="B344" s="20"/>
      <c r="C344" s="21"/>
      <c r="D344" s="22" t="str">
        <f t="shared" si="24"/>
        <v/>
      </c>
      <c r="E344" s="21"/>
      <c r="F344" s="24" t="str">
        <f t="shared" si="25"/>
        <v/>
      </c>
      <c r="G344" s="25" t="str">
        <f>IF(C344="","",IF(D344='Gear Train'!$R$3,"-",VLOOKUP(C344,$Q$15:$S$514,3,FALSE)))</f>
        <v/>
      </c>
      <c r="H344" s="25" t="str">
        <f>IF(C344="","",IF(OR(D344='Gear Train'!$R$7,D344='Gear Train'!$R$3,D344='Gear Train'!$R$8),"-",VLOOKUP(C344,$Q$15:$T$514,4,FALSE)))</f>
        <v/>
      </c>
      <c r="I344" s="26" t="str">
        <f>IF(C344="","",IF(OR(D344='Gear Train'!$R$6,D344='Gear Train'!$R$7,D344='Gear Train'!$R$8,F344='Gear Train'!$R$7),VLOOKUP(E344,$C$15:$M$514,7,FALSE),IF(D344='Gear Train'!$R$3,VLOOKUP(C344,$Q$15:$U$514,5,FALSE),VLOOKUP(E344,$C$15:$M$514,7,FALSE)*M344)))</f>
        <v/>
      </c>
      <c r="J344" s="26" t="str">
        <f>IF(C344="","",IF(OR(D344='Gear Train'!$R$6,D344='Gear Train'!$R$7,D344='Gear Train'!$R$8,F344='Gear Train'!$R$7),VLOOKUP(E344,$C$15:$M$514,8,FALSE),IF(D344='Gear Train'!$R$3,E344/I344,VLOOKUP(E344,$C$15:$M$514,8,FALSE)/M344)))</f>
        <v/>
      </c>
      <c r="K344" s="27" t="str">
        <f>IF(C344="","",IF(E344=$C$10,$C$11,IF(OR(D344='Gear Train'!$R$4,D344='Gear Train'!$R$5),IF(OR(F344='Gear Train'!$R$4,F344='Gear Train'!$R$5,F344='Gear Train'!$R$6),IF(VLOOKUP(E344,$C$15:$M$514,9,FALSE)='Gear Train'!$C$3,'Gear Train'!$C$4,'Gear Train'!$C$3),VLOOKUP(E344,$C$15:$M$514,9,FALSE)),VLOOKUP(E344,$C$15:$M$514,9,FALSE))))</f>
        <v/>
      </c>
      <c r="L344" s="26" t="str">
        <f>IF(C344="","",IF(G344="-","-",IF(K344='Gear Train'!$C$3,MOD(G344+J344*360,360),MOD(G344-J344*360,360))))</f>
        <v/>
      </c>
      <c r="M344" s="26" t="str">
        <f>IF(C344="","",IF(OR(D344='Gear Train'!$R$6,D344='Gear Train'!$R$7,D344='Gear Train'!$R$8,F344='Gear Train'!$R$7),VLOOKUP(E344,$C$15:$M$514,10,FALSE),IF(D344='Gear Train'!$R$3,"-",IF(F344='Gear Train'!$R$3,1,H344/VLOOKUP(E344,$Q$15:$T$514,4,FALSE)))))</f>
        <v/>
      </c>
      <c r="N344" s="26" t="str">
        <f t="shared" si="26"/>
        <v/>
      </c>
      <c r="O344" s="28" t="str">
        <f t="shared" si="27"/>
        <v/>
      </c>
      <c r="Q344" s="21"/>
      <c r="R344" s="21"/>
      <c r="S344" s="29"/>
      <c r="T344" s="29"/>
      <c r="U344" s="29"/>
      <c r="AD344" s="1"/>
      <c r="AE344" s="1"/>
      <c r="AF344" s="1"/>
      <c r="AG344" s="1"/>
      <c r="AH344" s="1"/>
    </row>
    <row r="345" spans="2:34">
      <c r="B345" s="20"/>
      <c r="C345" s="21"/>
      <c r="D345" s="22" t="str">
        <f t="shared" si="24"/>
        <v/>
      </c>
      <c r="E345" s="21"/>
      <c r="F345" s="24" t="str">
        <f t="shared" si="25"/>
        <v/>
      </c>
      <c r="G345" s="25" t="str">
        <f>IF(C345="","",IF(D345='Gear Train'!$R$3,"-",VLOOKUP(C345,$Q$15:$S$514,3,FALSE)))</f>
        <v/>
      </c>
      <c r="H345" s="25" t="str">
        <f>IF(C345="","",IF(OR(D345='Gear Train'!$R$7,D345='Gear Train'!$R$3,D345='Gear Train'!$R$8),"-",VLOOKUP(C345,$Q$15:$T$514,4,FALSE)))</f>
        <v/>
      </c>
      <c r="I345" s="26" t="str">
        <f>IF(C345="","",IF(OR(D345='Gear Train'!$R$6,D345='Gear Train'!$R$7,D345='Gear Train'!$R$8,F345='Gear Train'!$R$7),VLOOKUP(E345,$C$15:$M$514,7,FALSE),IF(D345='Gear Train'!$R$3,VLOOKUP(C345,$Q$15:$U$514,5,FALSE),VLOOKUP(E345,$C$15:$M$514,7,FALSE)*M345)))</f>
        <v/>
      </c>
      <c r="J345" s="26" t="str">
        <f>IF(C345="","",IF(OR(D345='Gear Train'!$R$6,D345='Gear Train'!$R$7,D345='Gear Train'!$R$8,F345='Gear Train'!$R$7),VLOOKUP(E345,$C$15:$M$514,8,FALSE),IF(D345='Gear Train'!$R$3,E345/I345,VLOOKUP(E345,$C$15:$M$514,8,FALSE)/M345)))</f>
        <v/>
      </c>
      <c r="K345" s="27" t="str">
        <f>IF(C345="","",IF(E345=$C$10,$C$11,IF(OR(D345='Gear Train'!$R$4,D345='Gear Train'!$R$5),IF(OR(F345='Gear Train'!$R$4,F345='Gear Train'!$R$5,F345='Gear Train'!$R$6),IF(VLOOKUP(E345,$C$15:$M$514,9,FALSE)='Gear Train'!$C$3,'Gear Train'!$C$4,'Gear Train'!$C$3),VLOOKUP(E345,$C$15:$M$514,9,FALSE)),VLOOKUP(E345,$C$15:$M$514,9,FALSE))))</f>
        <v/>
      </c>
      <c r="L345" s="26" t="str">
        <f>IF(C345="","",IF(G345="-","-",IF(K345='Gear Train'!$C$3,MOD(G345+J345*360,360),MOD(G345-J345*360,360))))</f>
        <v/>
      </c>
      <c r="M345" s="26" t="str">
        <f>IF(C345="","",IF(OR(D345='Gear Train'!$R$6,D345='Gear Train'!$R$7,D345='Gear Train'!$R$8,F345='Gear Train'!$R$7),VLOOKUP(E345,$C$15:$M$514,10,FALSE),IF(D345='Gear Train'!$R$3,"-",IF(F345='Gear Train'!$R$3,1,H345/VLOOKUP(E345,$Q$15:$T$514,4,FALSE)))))</f>
        <v/>
      </c>
      <c r="N345" s="26" t="str">
        <f t="shared" si="26"/>
        <v/>
      </c>
      <c r="O345" s="28" t="str">
        <f t="shared" si="27"/>
        <v/>
      </c>
      <c r="Q345" s="21"/>
      <c r="R345" s="21"/>
      <c r="S345" s="29"/>
      <c r="T345" s="29"/>
      <c r="U345" s="29"/>
      <c r="AD345" s="1"/>
      <c r="AE345" s="1"/>
      <c r="AF345" s="1"/>
      <c r="AG345" s="1"/>
      <c r="AH345" s="1"/>
    </row>
    <row r="346" spans="2:34">
      <c r="B346" s="20"/>
      <c r="C346" s="21"/>
      <c r="D346" s="22" t="str">
        <f t="shared" si="24"/>
        <v/>
      </c>
      <c r="E346" s="21"/>
      <c r="F346" s="24" t="str">
        <f t="shared" si="25"/>
        <v/>
      </c>
      <c r="G346" s="25" t="str">
        <f>IF(C346="","",IF(D346='Gear Train'!$R$3,"-",VLOOKUP(C346,$Q$15:$S$514,3,FALSE)))</f>
        <v/>
      </c>
      <c r="H346" s="25" t="str">
        <f>IF(C346="","",IF(OR(D346='Gear Train'!$R$7,D346='Gear Train'!$R$3,D346='Gear Train'!$R$8),"-",VLOOKUP(C346,$Q$15:$T$514,4,FALSE)))</f>
        <v/>
      </c>
      <c r="I346" s="26" t="str">
        <f>IF(C346="","",IF(OR(D346='Gear Train'!$R$6,D346='Gear Train'!$R$7,D346='Gear Train'!$R$8,F346='Gear Train'!$R$7),VLOOKUP(E346,$C$15:$M$514,7,FALSE),IF(D346='Gear Train'!$R$3,VLOOKUP(C346,$Q$15:$U$514,5,FALSE),VLOOKUP(E346,$C$15:$M$514,7,FALSE)*M346)))</f>
        <v/>
      </c>
      <c r="J346" s="26" t="str">
        <f>IF(C346="","",IF(OR(D346='Gear Train'!$R$6,D346='Gear Train'!$R$7,D346='Gear Train'!$R$8,F346='Gear Train'!$R$7),VLOOKUP(E346,$C$15:$M$514,8,FALSE),IF(D346='Gear Train'!$R$3,E346/I346,VLOOKUP(E346,$C$15:$M$514,8,FALSE)/M346)))</f>
        <v/>
      </c>
      <c r="K346" s="27" t="str">
        <f>IF(C346="","",IF(E346=$C$10,$C$11,IF(OR(D346='Gear Train'!$R$4,D346='Gear Train'!$R$5),IF(OR(F346='Gear Train'!$R$4,F346='Gear Train'!$R$5,F346='Gear Train'!$R$6),IF(VLOOKUP(E346,$C$15:$M$514,9,FALSE)='Gear Train'!$C$3,'Gear Train'!$C$4,'Gear Train'!$C$3),VLOOKUP(E346,$C$15:$M$514,9,FALSE)),VLOOKUP(E346,$C$15:$M$514,9,FALSE))))</f>
        <v/>
      </c>
      <c r="L346" s="26" t="str">
        <f>IF(C346="","",IF(G346="-","-",IF(K346='Gear Train'!$C$3,MOD(G346+J346*360,360),MOD(G346-J346*360,360))))</f>
        <v/>
      </c>
      <c r="M346" s="26" t="str">
        <f>IF(C346="","",IF(OR(D346='Gear Train'!$R$6,D346='Gear Train'!$R$7,D346='Gear Train'!$R$8,F346='Gear Train'!$R$7),VLOOKUP(E346,$C$15:$M$514,10,FALSE),IF(D346='Gear Train'!$R$3,"-",IF(F346='Gear Train'!$R$3,1,H346/VLOOKUP(E346,$Q$15:$T$514,4,FALSE)))))</f>
        <v/>
      </c>
      <c r="N346" s="26" t="str">
        <f t="shared" si="26"/>
        <v/>
      </c>
      <c r="O346" s="28" t="str">
        <f t="shared" si="27"/>
        <v/>
      </c>
      <c r="Q346" s="21"/>
      <c r="R346" s="21"/>
      <c r="S346" s="29"/>
      <c r="T346" s="29"/>
      <c r="U346" s="29"/>
      <c r="AD346" s="1"/>
      <c r="AE346" s="1"/>
      <c r="AF346" s="1"/>
      <c r="AG346" s="1"/>
      <c r="AH346" s="1"/>
    </row>
    <row r="347" spans="2:34">
      <c r="B347" s="20"/>
      <c r="C347" s="21"/>
      <c r="D347" s="22" t="str">
        <f t="shared" si="24"/>
        <v/>
      </c>
      <c r="E347" s="21"/>
      <c r="F347" s="24" t="str">
        <f t="shared" si="25"/>
        <v/>
      </c>
      <c r="G347" s="25" t="str">
        <f>IF(C347="","",IF(D347='Gear Train'!$R$3,"-",VLOOKUP(C347,$Q$15:$S$514,3,FALSE)))</f>
        <v/>
      </c>
      <c r="H347" s="25" t="str">
        <f>IF(C347="","",IF(OR(D347='Gear Train'!$R$7,D347='Gear Train'!$R$3,D347='Gear Train'!$R$8),"-",VLOOKUP(C347,$Q$15:$T$514,4,FALSE)))</f>
        <v/>
      </c>
      <c r="I347" s="26" t="str">
        <f>IF(C347="","",IF(OR(D347='Gear Train'!$R$6,D347='Gear Train'!$R$7,D347='Gear Train'!$R$8,F347='Gear Train'!$R$7),VLOOKUP(E347,$C$15:$M$514,7,FALSE),IF(D347='Gear Train'!$R$3,VLOOKUP(C347,$Q$15:$U$514,5,FALSE),VLOOKUP(E347,$C$15:$M$514,7,FALSE)*M347)))</f>
        <v/>
      </c>
      <c r="J347" s="26" t="str">
        <f>IF(C347="","",IF(OR(D347='Gear Train'!$R$6,D347='Gear Train'!$R$7,D347='Gear Train'!$R$8,F347='Gear Train'!$R$7),VLOOKUP(E347,$C$15:$M$514,8,FALSE),IF(D347='Gear Train'!$R$3,E347/I347,VLOOKUP(E347,$C$15:$M$514,8,FALSE)/M347)))</f>
        <v/>
      </c>
      <c r="K347" s="27" t="str">
        <f>IF(C347="","",IF(E347=$C$10,$C$11,IF(OR(D347='Gear Train'!$R$4,D347='Gear Train'!$R$5),IF(OR(F347='Gear Train'!$R$4,F347='Gear Train'!$R$5,F347='Gear Train'!$R$6),IF(VLOOKUP(E347,$C$15:$M$514,9,FALSE)='Gear Train'!$C$3,'Gear Train'!$C$4,'Gear Train'!$C$3),VLOOKUP(E347,$C$15:$M$514,9,FALSE)),VLOOKUP(E347,$C$15:$M$514,9,FALSE))))</f>
        <v/>
      </c>
      <c r="L347" s="26" t="str">
        <f>IF(C347="","",IF(G347="-","-",IF(K347='Gear Train'!$C$3,MOD(G347+J347*360,360),MOD(G347-J347*360,360))))</f>
        <v/>
      </c>
      <c r="M347" s="26" t="str">
        <f>IF(C347="","",IF(OR(D347='Gear Train'!$R$6,D347='Gear Train'!$R$7,D347='Gear Train'!$R$8,F347='Gear Train'!$R$7),VLOOKUP(E347,$C$15:$M$514,10,FALSE),IF(D347='Gear Train'!$R$3,"-",IF(F347='Gear Train'!$R$3,1,H347/VLOOKUP(E347,$Q$15:$T$514,4,FALSE)))))</f>
        <v/>
      </c>
      <c r="N347" s="26" t="str">
        <f t="shared" si="26"/>
        <v/>
      </c>
      <c r="O347" s="28" t="str">
        <f t="shared" si="27"/>
        <v/>
      </c>
      <c r="Q347" s="21"/>
      <c r="R347" s="21"/>
      <c r="S347" s="29"/>
      <c r="T347" s="29"/>
      <c r="U347" s="29"/>
      <c r="AD347" s="1"/>
      <c r="AE347" s="1"/>
      <c r="AF347" s="1"/>
      <c r="AG347" s="1"/>
      <c r="AH347" s="1"/>
    </row>
    <row r="348" spans="2:34">
      <c r="B348" s="20"/>
      <c r="C348" s="21"/>
      <c r="D348" s="22" t="str">
        <f t="shared" si="24"/>
        <v/>
      </c>
      <c r="E348" s="21"/>
      <c r="F348" s="24" t="str">
        <f t="shared" si="25"/>
        <v/>
      </c>
      <c r="G348" s="25" t="str">
        <f>IF(C348="","",IF(D348='Gear Train'!$R$3,"-",VLOOKUP(C348,$Q$15:$S$514,3,FALSE)))</f>
        <v/>
      </c>
      <c r="H348" s="25" t="str">
        <f>IF(C348="","",IF(OR(D348='Gear Train'!$R$7,D348='Gear Train'!$R$3,D348='Gear Train'!$R$8),"-",VLOOKUP(C348,$Q$15:$T$514,4,FALSE)))</f>
        <v/>
      </c>
      <c r="I348" s="26" t="str">
        <f>IF(C348="","",IF(OR(D348='Gear Train'!$R$6,D348='Gear Train'!$R$7,D348='Gear Train'!$R$8,F348='Gear Train'!$R$7),VLOOKUP(E348,$C$15:$M$514,7,FALSE),IF(D348='Gear Train'!$R$3,VLOOKUP(C348,$Q$15:$U$514,5,FALSE),VLOOKUP(E348,$C$15:$M$514,7,FALSE)*M348)))</f>
        <v/>
      </c>
      <c r="J348" s="26" t="str">
        <f>IF(C348="","",IF(OR(D348='Gear Train'!$R$6,D348='Gear Train'!$R$7,D348='Gear Train'!$R$8,F348='Gear Train'!$R$7),VLOOKUP(E348,$C$15:$M$514,8,FALSE),IF(D348='Gear Train'!$R$3,E348/I348,VLOOKUP(E348,$C$15:$M$514,8,FALSE)/M348)))</f>
        <v/>
      </c>
      <c r="K348" s="27" t="str">
        <f>IF(C348="","",IF(E348=$C$10,$C$11,IF(OR(D348='Gear Train'!$R$4,D348='Gear Train'!$R$5),IF(OR(F348='Gear Train'!$R$4,F348='Gear Train'!$R$5,F348='Gear Train'!$R$6),IF(VLOOKUP(E348,$C$15:$M$514,9,FALSE)='Gear Train'!$C$3,'Gear Train'!$C$4,'Gear Train'!$C$3),VLOOKUP(E348,$C$15:$M$514,9,FALSE)),VLOOKUP(E348,$C$15:$M$514,9,FALSE))))</f>
        <v/>
      </c>
      <c r="L348" s="26" t="str">
        <f>IF(C348="","",IF(G348="-","-",IF(K348='Gear Train'!$C$3,MOD(G348+J348*360,360),MOD(G348-J348*360,360))))</f>
        <v/>
      </c>
      <c r="M348" s="26" t="str">
        <f>IF(C348="","",IF(OR(D348='Gear Train'!$R$6,D348='Gear Train'!$R$7,D348='Gear Train'!$R$8,F348='Gear Train'!$R$7),VLOOKUP(E348,$C$15:$M$514,10,FALSE),IF(D348='Gear Train'!$R$3,"-",IF(F348='Gear Train'!$R$3,1,H348/VLOOKUP(E348,$Q$15:$T$514,4,FALSE)))))</f>
        <v/>
      </c>
      <c r="N348" s="26" t="str">
        <f t="shared" si="26"/>
        <v/>
      </c>
      <c r="O348" s="28" t="str">
        <f t="shared" si="27"/>
        <v/>
      </c>
      <c r="Q348" s="21"/>
      <c r="R348" s="21"/>
      <c r="S348" s="29"/>
      <c r="T348" s="29"/>
      <c r="U348" s="29"/>
      <c r="AD348" s="1"/>
      <c r="AE348" s="1"/>
      <c r="AF348" s="1"/>
      <c r="AG348" s="1"/>
      <c r="AH348" s="1"/>
    </row>
    <row r="349" spans="2:34">
      <c r="B349" s="20"/>
      <c r="C349" s="21"/>
      <c r="D349" s="22" t="str">
        <f t="shared" si="24"/>
        <v/>
      </c>
      <c r="E349" s="21"/>
      <c r="F349" s="24" t="str">
        <f t="shared" si="25"/>
        <v/>
      </c>
      <c r="G349" s="25" t="str">
        <f>IF(C349="","",IF(D349='Gear Train'!$R$3,"-",VLOOKUP(C349,$Q$15:$S$514,3,FALSE)))</f>
        <v/>
      </c>
      <c r="H349" s="25" t="str">
        <f>IF(C349="","",IF(OR(D349='Gear Train'!$R$7,D349='Gear Train'!$R$3,D349='Gear Train'!$R$8),"-",VLOOKUP(C349,$Q$15:$T$514,4,FALSE)))</f>
        <v/>
      </c>
      <c r="I349" s="26" t="str">
        <f>IF(C349="","",IF(OR(D349='Gear Train'!$R$6,D349='Gear Train'!$R$7,D349='Gear Train'!$R$8,F349='Gear Train'!$R$7),VLOOKUP(E349,$C$15:$M$514,7,FALSE),IF(D349='Gear Train'!$R$3,VLOOKUP(C349,$Q$15:$U$514,5,FALSE),VLOOKUP(E349,$C$15:$M$514,7,FALSE)*M349)))</f>
        <v/>
      </c>
      <c r="J349" s="26" t="str">
        <f>IF(C349="","",IF(OR(D349='Gear Train'!$R$6,D349='Gear Train'!$R$7,D349='Gear Train'!$R$8,F349='Gear Train'!$R$7),VLOOKUP(E349,$C$15:$M$514,8,FALSE),IF(D349='Gear Train'!$R$3,E349/I349,VLOOKUP(E349,$C$15:$M$514,8,FALSE)/M349)))</f>
        <v/>
      </c>
      <c r="K349" s="27" t="str">
        <f>IF(C349="","",IF(E349=$C$10,$C$11,IF(OR(D349='Gear Train'!$R$4,D349='Gear Train'!$R$5),IF(OR(F349='Gear Train'!$R$4,F349='Gear Train'!$R$5,F349='Gear Train'!$R$6),IF(VLOOKUP(E349,$C$15:$M$514,9,FALSE)='Gear Train'!$C$3,'Gear Train'!$C$4,'Gear Train'!$C$3),VLOOKUP(E349,$C$15:$M$514,9,FALSE)),VLOOKUP(E349,$C$15:$M$514,9,FALSE))))</f>
        <v/>
      </c>
      <c r="L349" s="26" t="str">
        <f>IF(C349="","",IF(G349="-","-",IF(K349='Gear Train'!$C$3,MOD(G349+J349*360,360),MOD(G349-J349*360,360))))</f>
        <v/>
      </c>
      <c r="M349" s="26" t="str">
        <f>IF(C349="","",IF(OR(D349='Gear Train'!$R$6,D349='Gear Train'!$R$7,D349='Gear Train'!$R$8,F349='Gear Train'!$R$7),VLOOKUP(E349,$C$15:$M$514,10,FALSE),IF(D349='Gear Train'!$R$3,"-",IF(F349='Gear Train'!$R$3,1,H349/VLOOKUP(E349,$Q$15:$T$514,4,FALSE)))))</f>
        <v/>
      </c>
      <c r="N349" s="26" t="str">
        <f t="shared" si="26"/>
        <v/>
      </c>
      <c r="O349" s="28" t="str">
        <f t="shared" si="27"/>
        <v/>
      </c>
      <c r="Q349" s="21"/>
      <c r="R349" s="21"/>
      <c r="S349" s="29"/>
      <c r="T349" s="29"/>
      <c r="U349" s="29"/>
      <c r="AD349" s="1"/>
      <c r="AE349" s="1"/>
      <c r="AF349" s="1"/>
      <c r="AG349" s="1"/>
      <c r="AH349" s="1"/>
    </row>
    <row r="350" spans="2:34">
      <c r="B350" s="20"/>
      <c r="C350" s="21"/>
      <c r="D350" s="22" t="str">
        <f t="shared" si="24"/>
        <v/>
      </c>
      <c r="E350" s="21"/>
      <c r="F350" s="24" t="str">
        <f t="shared" si="25"/>
        <v/>
      </c>
      <c r="G350" s="25" t="str">
        <f>IF(C350="","",IF(D350='Gear Train'!$R$3,"-",VLOOKUP(C350,$Q$15:$S$514,3,FALSE)))</f>
        <v/>
      </c>
      <c r="H350" s="25" t="str">
        <f>IF(C350="","",IF(OR(D350='Gear Train'!$R$7,D350='Gear Train'!$R$3,D350='Gear Train'!$R$8),"-",VLOOKUP(C350,$Q$15:$T$514,4,FALSE)))</f>
        <v/>
      </c>
      <c r="I350" s="26" t="str">
        <f>IF(C350="","",IF(OR(D350='Gear Train'!$R$6,D350='Gear Train'!$R$7,D350='Gear Train'!$R$8,F350='Gear Train'!$R$7),VLOOKUP(E350,$C$15:$M$514,7,FALSE),IF(D350='Gear Train'!$R$3,VLOOKUP(C350,$Q$15:$U$514,5,FALSE),VLOOKUP(E350,$C$15:$M$514,7,FALSE)*M350)))</f>
        <v/>
      </c>
      <c r="J350" s="26" t="str">
        <f>IF(C350="","",IF(OR(D350='Gear Train'!$R$6,D350='Gear Train'!$R$7,D350='Gear Train'!$R$8,F350='Gear Train'!$R$7),VLOOKUP(E350,$C$15:$M$514,8,FALSE),IF(D350='Gear Train'!$R$3,E350/I350,VLOOKUP(E350,$C$15:$M$514,8,FALSE)/M350)))</f>
        <v/>
      </c>
      <c r="K350" s="27" t="str">
        <f>IF(C350="","",IF(E350=$C$10,$C$11,IF(OR(D350='Gear Train'!$R$4,D350='Gear Train'!$R$5),IF(OR(F350='Gear Train'!$R$4,F350='Gear Train'!$R$5,F350='Gear Train'!$R$6),IF(VLOOKUP(E350,$C$15:$M$514,9,FALSE)='Gear Train'!$C$3,'Gear Train'!$C$4,'Gear Train'!$C$3),VLOOKUP(E350,$C$15:$M$514,9,FALSE)),VLOOKUP(E350,$C$15:$M$514,9,FALSE))))</f>
        <v/>
      </c>
      <c r="L350" s="26" t="str">
        <f>IF(C350="","",IF(G350="-","-",IF(K350='Gear Train'!$C$3,MOD(G350+J350*360,360),MOD(G350-J350*360,360))))</f>
        <v/>
      </c>
      <c r="M350" s="26" t="str">
        <f>IF(C350="","",IF(OR(D350='Gear Train'!$R$6,D350='Gear Train'!$R$7,D350='Gear Train'!$R$8,F350='Gear Train'!$R$7),VLOOKUP(E350,$C$15:$M$514,10,FALSE),IF(D350='Gear Train'!$R$3,"-",IF(F350='Gear Train'!$R$3,1,H350/VLOOKUP(E350,$Q$15:$T$514,4,FALSE)))))</f>
        <v/>
      </c>
      <c r="N350" s="26" t="str">
        <f t="shared" si="26"/>
        <v/>
      </c>
      <c r="O350" s="28" t="str">
        <f t="shared" si="27"/>
        <v/>
      </c>
      <c r="Q350" s="21"/>
      <c r="R350" s="21"/>
      <c r="S350" s="29"/>
      <c r="T350" s="29"/>
      <c r="U350" s="29"/>
      <c r="AD350" s="1"/>
      <c r="AE350" s="1"/>
      <c r="AF350" s="1"/>
      <c r="AG350" s="1"/>
      <c r="AH350" s="1"/>
    </row>
    <row r="351" spans="2:34">
      <c r="B351" s="20"/>
      <c r="C351" s="21"/>
      <c r="D351" s="22" t="str">
        <f t="shared" si="24"/>
        <v/>
      </c>
      <c r="E351" s="21"/>
      <c r="F351" s="24" t="str">
        <f t="shared" si="25"/>
        <v/>
      </c>
      <c r="G351" s="25" t="str">
        <f>IF(C351="","",IF(D351='Gear Train'!$R$3,"-",VLOOKUP(C351,$Q$15:$S$514,3,FALSE)))</f>
        <v/>
      </c>
      <c r="H351" s="25" t="str">
        <f>IF(C351="","",IF(OR(D351='Gear Train'!$R$7,D351='Gear Train'!$R$3,D351='Gear Train'!$R$8),"-",VLOOKUP(C351,$Q$15:$T$514,4,FALSE)))</f>
        <v/>
      </c>
      <c r="I351" s="26" t="str">
        <f>IF(C351="","",IF(OR(D351='Gear Train'!$R$6,D351='Gear Train'!$R$7,D351='Gear Train'!$R$8,F351='Gear Train'!$R$7),VLOOKUP(E351,$C$15:$M$514,7,FALSE),IF(D351='Gear Train'!$R$3,VLOOKUP(C351,$Q$15:$U$514,5,FALSE),VLOOKUP(E351,$C$15:$M$514,7,FALSE)*M351)))</f>
        <v/>
      </c>
      <c r="J351" s="26" t="str">
        <f>IF(C351="","",IF(OR(D351='Gear Train'!$R$6,D351='Gear Train'!$R$7,D351='Gear Train'!$R$8,F351='Gear Train'!$R$7),VLOOKUP(E351,$C$15:$M$514,8,FALSE),IF(D351='Gear Train'!$R$3,E351/I351,VLOOKUP(E351,$C$15:$M$514,8,FALSE)/M351)))</f>
        <v/>
      </c>
      <c r="K351" s="27" t="str">
        <f>IF(C351="","",IF(E351=$C$10,$C$11,IF(OR(D351='Gear Train'!$R$4,D351='Gear Train'!$R$5),IF(OR(F351='Gear Train'!$R$4,F351='Gear Train'!$R$5,F351='Gear Train'!$R$6),IF(VLOOKUP(E351,$C$15:$M$514,9,FALSE)='Gear Train'!$C$3,'Gear Train'!$C$4,'Gear Train'!$C$3),VLOOKUP(E351,$C$15:$M$514,9,FALSE)),VLOOKUP(E351,$C$15:$M$514,9,FALSE))))</f>
        <v/>
      </c>
      <c r="L351" s="26" t="str">
        <f>IF(C351="","",IF(G351="-","-",IF(K351='Gear Train'!$C$3,MOD(G351+J351*360,360),MOD(G351-J351*360,360))))</f>
        <v/>
      </c>
      <c r="M351" s="26" t="str">
        <f>IF(C351="","",IF(OR(D351='Gear Train'!$R$6,D351='Gear Train'!$R$7,D351='Gear Train'!$R$8,F351='Gear Train'!$R$7),VLOOKUP(E351,$C$15:$M$514,10,FALSE),IF(D351='Gear Train'!$R$3,"-",IF(F351='Gear Train'!$R$3,1,H351/VLOOKUP(E351,$Q$15:$T$514,4,FALSE)))))</f>
        <v/>
      </c>
      <c r="N351" s="26" t="str">
        <f t="shared" si="26"/>
        <v/>
      </c>
      <c r="O351" s="28" t="str">
        <f t="shared" si="27"/>
        <v/>
      </c>
      <c r="Q351" s="21"/>
      <c r="R351" s="21"/>
      <c r="S351" s="29"/>
      <c r="T351" s="29"/>
      <c r="U351" s="29"/>
      <c r="AD351" s="1"/>
      <c r="AE351" s="1"/>
      <c r="AF351" s="1"/>
      <c r="AG351" s="1"/>
      <c r="AH351" s="1"/>
    </row>
    <row r="352" spans="2:34">
      <c r="B352" s="20"/>
      <c r="C352" s="21"/>
      <c r="D352" s="22" t="str">
        <f t="shared" si="24"/>
        <v/>
      </c>
      <c r="E352" s="21"/>
      <c r="F352" s="24" t="str">
        <f t="shared" si="25"/>
        <v/>
      </c>
      <c r="G352" s="25" t="str">
        <f>IF(C352="","",IF(D352='Gear Train'!$R$3,"-",VLOOKUP(C352,$Q$15:$S$514,3,FALSE)))</f>
        <v/>
      </c>
      <c r="H352" s="25" t="str">
        <f>IF(C352="","",IF(OR(D352='Gear Train'!$R$7,D352='Gear Train'!$R$3,D352='Gear Train'!$R$8),"-",VLOOKUP(C352,$Q$15:$T$514,4,FALSE)))</f>
        <v/>
      </c>
      <c r="I352" s="26" t="str">
        <f>IF(C352="","",IF(OR(D352='Gear Train'!$R$6,D352='Gear Train'!$R$7,D352='Gear Train'!$R$8,F352='Gear Train'!$R$7),VLOOKUP(E352,$C$15:$M$514,7,FALSE),IF(D352='Gear Train'!$R$3,VLOOKUP(C352,$Q$15:$U$514,5,FALSE),VLOOKUP(E352,$C$15:$M$514,7,FALSE)*M352)))</f>
        <v/>
      </c>
      <c r="J352" s="26" t="str">
        <f>IF(C352="","",IF(OR(D352='Gear Train'!$R$6,D352='Gear Train'!$R$7,D352='Gear Train'!$R$8,F352='Gear Train'!$R$7),VLOOKUP(E352,$C$15:$M$514,8,FALSE),IF(D352='Gear Train'!$R$3,E352/I352,VLOOKUP(E352,$C$15:$M$514,8,FALSE)/M352)))</f>
        <v/>
      </c>
      <c r="K352" s="27" t="str">
        <f>IF(C352="","",IF(E352=$C$10,$C$11,IF(OR(D352='Gear Train'!$R$4,D352='Gear Train'!$R$5),IF(OR(F352='Gear Train'!$R$4,F352='Gear Train'!$R$5,F352='Gear Train'!$R$6),IF(VLOOKUP(E352,$C$15:$M$514,9,FALSE)='Gear Train'!$C$3,'Gear Train'!$C$4,'Gear Train'!$C$3),VLOOKUP(E352,$C$15:$M$514,9,FALSE)),VLOOKUP(E352,$C$15:$M$514,9,FALSE))))</f>
        <v/>
      </c>
      <c r="L352" s="26" t="str">
        <f>IF(C352="","",IF(G352="-","-",IF(K352='Gear Train'!$C$3,MOD(G352+J352*360,360),MOD(G352-J352*360,360))))</f>
        <v/>
      </c>
      <c r="M352" s="26" t="str">
        <f>IF(C352="","",IF(OR(D352='Gear Train'!$R$6,D352='Gear Train'!$R$7,D352='Gear Train'!$R$8,F352='Gear Train'!$R$7),VLOOKUP(E352,$C$15:$M$514,10,FALSE),IF(D352='Gear Train'!$R$3,"-",IF(F352='Gear Train'!$R$3,1,H352/VLOOKUP(E352,$Q$15:$T$514,4,FALSE)))))</f>
        <v/>
      </c>
      <c r="N352" s="26" t="str">
        <f t="shared" si="26"/>
        <v/>
      </c>
      <c r="O352" s="28" t="str">
        <f t="shared" si="27"/>
        <v/>
      </c>
      <c r="Q352" s="21"/>
      <c r="R352" s="21"/>
      <c r="S352" s="29"/>
      <c r="T352" s="29"/>
      <c r="U352" s="29"/>
      <c r="AD352" s="1"/>
      <c r="AE352" s="1"/>
      <c r="AF352" s="1"/>
      <c r="AG352" s="1"/>
      <c r="AH352" s="1"/>
    </row>
    <row r="353" spans="2:34">
      <c r="B353" s="20"/>
      <c r="C353" s="21"/>
      <c r="D353" s="22" t="str">
        <f t="shared" si="24"/>
        <v/>
      </c>
      <c r="E353" s="21"/>
      <c r="F353" s="24" t="str">
        <f t="shared" si="25"/>
        <v/>
      </c>
      <c r="G353" s="25" t="str">
        <f>IF(C353="","",IF(D353='Gear Train'!$R$3,"-",VLOOKUP(C353,$Q$15:$S$514,3,FALSE)))</f>
        <v/>
      </c>
      <c r="H353" s="25" t="str">
        <f>IF(C353="","",IF(OR(D353='Gear Train'!$R$7,D353='Gear Train'!$R$3,D353='Gear Train'!$R$8),"-",VLOOKUP(C353,$Q$15:$T$514,4,FALSE)))</f>
        <v/>
      </c>
      <c r="I353" s="26" t="str">
        <f>IF(C353="","",IF(OR(D353='Gear Train'!$R$6,D353='Gear Train'!$R$7,D353='Gear Train'!$R$8,F353='Gear Train'!$R$7),VLOOKUP(E353,$C$15:$M$514,7,FALSE),IF(D353='Gear Train'!$R$3,VLOOKUP(C353,$Q$15:$U$514,5,FALSE),VLOOKUP(E353,$C$15:$M$514,7,FALSE)*M353)))</f>
        <v/>
      </c>
      <c r="J353" s="26" t="str">
        <f>IF(C353="","",IF(OR(D353='Gear Train'!$R$6,D353='Gear Train'!$R$7,D353='Gear Train'!$R$8,F353='Gear Train'!$R$7),VLOOKUP(E353,$C$15:$M$514,8,FALSE),IF(D353='Gear Train'!$R$3,E353/I353,VLOOKUP(E353,$C$15:$M$514,8,FALSE)/M353)))</f>
        <v/>
      </c>
      <c r="K353" s="27" t="str">
        <f>IF(C353="","",IF(E353=$C$10,$C$11,IF(OR(D353='Gear Train'!$R$4,D353='Gear Train'!$R$5),IF(OR(F353='Gear Train'!$R$4,F353='Gear Train'!$R$5,F353='Gear Train'!$R$6),IF(VLOOKUP(E353,$C$15:$M$514,9,FALSE)='Gear Train'!$C$3,'Gear Train'!$C$4,'Gear Train'!$C$3),VLOOKUP(E353,$C$15:$M$514,9,FALSE)),VLOOKUP(E353,$C$15:$M$514,9,FALSE))))</f>
        <v/>
      </c>
      <c r="L353" s="26" t="str">
        <f>IF(C353="","",IF(G353="-","-",IF(K353='Gear Train'!$C$3,MOD(G353+J353*360,360),MOD(G353-J353*360,360))))</f>
        <v/>
      </c>
      <c r="M353" s="26" t="str">
        <f>IF(C353="","",IF(OR(D353='Gear Train'!$R$6,D353='Gear Train'!$R$7,D353='Gear Train'!$R$8,F353='Gear Train'!$R$7),VLOOKUP(E353,$C$15:$M$514,10,FALSE),IF(D353='Gear Train'!$R$3,"-",IF(F353='Gear Train'!$R$3,1,H353/VLOOKUP(E353,$Q$15:$T$514,4,FALSE)))))</f>
        <v/>
      </c>
      <c r="N353" s="26" t="str">
        <f t="shared" si="26"/>
        <v/>
      </c>
      <c r="O353" s="28" t="str">
        <f t="shared" si="27"/>
        <v/>
      </c>
      <c r="Q353" s="21"/>
      <c r="R353" s="21"/>
      <c r="S353" s="29"/>
      <c r="T353" s="29"/>
      <c r="U353" s="29"/>
      <c r="AD353" s="1"/>
      <c r="AE353" s="1"/>
      <c r="AF353" s="1"/>
      <c r="AG353" s="1"/>
      <c r="AH353" s="1"/>
    </row>
    <row r="354" spans="2:34">
      <c r="B354" s="20"/>
      <c r="C354" s="21"/>
      <c r="D354" s="22" t="str">
        <f t="shared" si="24"/>
        <v/>
      </c>
      <c r="E354" s="21"/>
      <c r="F354" s="24" t="str">
        <f t="shared" si="25"/>
        <v/>
      </c>
      <c r="G354" s="25" t="str">
        <f>IF(C354="","",IF(D354='Gear Train'!$R$3,"-",VLOOKUP(C354,$Q$15:$S$514,3,FALSE)))</f>
        <v/>
      </c>
      <c r="H354" s="25" t="str">
        <f>IF(C354="","",IF(OR(D354='Gear Train'!$R$7,D354='Gear Train'!$R$3,D354='Gear Train'!$R$8),"-",VLOOKUP(C354,$Q$15:$T$514,4,FALSE)))</f>
        <v/>
      </c>
      <c r="I354" s="26" t="str">
        <f>IF(C354="","",IF(OR(D354='Gear Train'!$R$6,D354='Gear Train'!$R$7,D354='Gear Train'!$R$8,F354='Gear Train'!$R$7),VLOOKUP(E354,$C$15:$M$514,7,FALSE),IF(D354='Gear Train'!$R$3,VLOOKUP(C354,$Q$15:$U$514,5,FALSE),VLOOKUP(E354,$C$15:$M$514,7,FALSE)*M354)))</f>
        <v/>
      </c>
      <c r="J354" s="26" t="str">
        <f>IF(C354="","",IF(OR(D354='Gear Train'!$R$6,D354='Gear Train'!$R$7,D354='Gear Train'!$R$8,F354='Gear Train'!$R$7),VLOOKUP(E354,$C$15:$M$514,8,FALSE),IF(D354='Gear Train'!$R$3,E354/I354,VLOOKUP(E354,$C$15:$M$514,8,FALSE)/M354)))</f>
        <v/>
      </c>
      <c r="K354" s="27" t="str">
        <f>IF(C354="","",IF(E354=$C$10,$C$11,IF(OR(D354='Gear Train'!$R$4,D354='Gear Train'!$R$5),IF(OR(F354='Gear Train'!$R$4,F354='Gear Train'!$R$5,F354='Gear Train'!$R$6),IF(VLOOKUP(E354,$C$15:$M$514,9,FALSE)='Gear Train'!$C$3,'Gear Train'!$C$4,'Gear Train'!$C$3),VLOOKUP(E354,$C$15:$M$514,9,FALSE)),VLOOKUP(E354,$C$15:$M$514,9,FALSE))))</f>
        <v/>
      </c>
      <c r="L354" s="26" t="str">
        <f>IF(C354="","",IF(G354="-","-",IF(K354='Gear Train'!$C$3,MOD(G354+J354*360,360),MOD(G354-J354*360,360))))</f>
        <v/>
      </c>
      <c r="M354" s="26" t="str">
        <f>IF(C354="","",IF(OR(D354='Gear Train'!$R$6,D354='Gear Train'!$R$7,D354='Gear Train'!$R$8,F354='Gear Train'!$R$7),VLOOKUP(E354,$C$15:$M$514,10,FALSE),IF(D354='Gear Train'!$R$3,"-",IF(F354='Gear Train'!$R$3,1,H354/VLOOKUP(E354,$Q$15:$T$514,4,FALSE)))))</f>
        <v/>
      </c>
      <c r="N354" s="26" t="str">
        <f t="shared" si="26"/>
        <v/>
      </c>
      <c r="O354" s="28" t="str">
        <f t="shared" si="27"/>
        <v/>
      </c>
      <c r="Q354" s="21"/>
      <c r="R354" s="21"/>
      <c r="S354" s="29"/>
      <c r="T354" s="29"/>
      <c r="U354" s="29"/>
      <c r="AD354" s="1"/>
      <c r="AE354" s="1"/>
      <c r="AF354" s="1"/>
      <c r="AG354" s="1"/>
      <c r="AH354" s="1"/>
    </row>
    <row r="355" spans="2:34">
      <c r="B355" s="20"/>
      <c r="C355" s="21"/>
      <c r="D355" s="22" t="str">
        <f t="shared" si="24"/>
        <v/>
      </c>
      <c r="E355" s="21"/>
      <c r="F355" s="24" t="str">
        <f t="shared" si="25"/>
        <v/>
      </c>
      <c r="G355" s="25" t="str">
        <f>IF(C355="","",IF(D355='Gear Train'!$R$3,"-",VLOOKUP(C355,$Q$15:$S$514,3,FALSE)))</f>
        <v/>
      </c>
      <c r="H355" s="25" t="str">
        <f>IF(C355="","",IF(OR(D355='Gear Train'!$R$7,D355='Gear Train'!$R$3,D355='Gear Train'!$R$8),"-",VLOOKUP(C355,$Q$15:$T$514,4,FALSE)))</f>
        <v/>
      </c>
      <c r="I355" s="26" t="str">
        <f>IF(C355="","",IF(OR(D355='Gear Train'!$R$6,D355='Gear Train'!$R$7,D355='Gear Train'!$R$8,F355='Gear Train'!$R$7),VLOOKUP(E355,$C$15:$M$514,7,FALSE),IF(D355='Gear Train'!$R$3,VLOOKUP(C355,$Q$15:$U$514,5,FALSE),VLOOKUP(E355,$C$15:$M$514,7,FALSE)*M355)))</f>
        <v/>
      </c>
      <c r="J355" s="26" t="str">
        <f>IF(C355="","",IF(OR(D355='Gear Train'!$R$6,D355='Gear Train'!$R$7,D355='Gear Train'!$R$8,F355='Gear Train'!$R$7),VLOOKUP(E355,$C$15:$M$514,8,FALSE),IF(D355='Gear Train'!$R$3,E355/I355,VLOOKUP(E355,$C$15:$M$514,8,FALSE)/M355)))</f>
        <v/>
      </c>
      <c r="K355" s="27" t="str">
        <f>IF(C355="","",IF(E355=$C$10,$C$11,IF(OR(D355='Gear Train'!$R$4,D355='Gear Train'!$R$5),IF(OR(F355='Gear Train'!$R$4,F355='Gear Train'!$R$5,F355='Gear Train'!$R$6),IF(VLOOKUP(E355,$C$15:$M$514,9,FALSE)='Gear Train'!$C$3,'Gear Train'!$C$4,'Gear Train'!$C$3),VLOOKUP(E355,$C$15:$M$514,9,FALSE)),VLOOKUP(E355,$C$15:$M$514,9,FALSE))))</f>
        <v/>
      </c>
      <c r="L355" s="26" t="str">
        <f>IF(C355="","",IF(G355="-","-",IF(K355='Gear Train'!$C$3,MOD(G355+J355*360,360),MOD(G355-J355*360,360))))</f>
        <v/>
      </c>
      <c r="M355" s="26" t="str">
        <f>IF(C355="","",IF(OR(D355='Gear Train'!$R$6,D355='Gear Train'!$R$7,D355='Gear Train'!$R$8,F355='Gear Train'!$R$7),VLOOKUP(E355,$C$15:$M$514,10,FALSE),IF(D355='Gear Train'!$R$3,"-",IF(F355='Gear Train'!$R$3,1,H355/VLOOKUP(E355,$Q$15:$T$514,4,FALSE)))))</f>
        <v/>
      </c>
      <c r="N355" s="26" t="str">
        <f t="shared" si="26"/>
        <v/>
      </c>
      <c r="O355" s="28" t="str">
        <f t="shared" si="27"/>
        <v/>
      </c>
      <c r="Q355" s="21"/>
      <c r="R355" s="21"/>
      <c r="S355" s="29"/>
      <c r="T355" s="29"/>
      <c r="U355" s="29"/>
      <c r="AD355" s="1"/>
      <c r="AE355" s="1"/>
      <c r="AF355" s="1"/>
      <c r="AG355" s="1"/>
      <c r="AH355" s="1"/>
    </row>
    <row r="356" spans="2:34">
      <c r="B356" s="20"/>
      <c r="C356" s="21"/>
      <c r="D356" s="22" t="str">
        <f t="shared" si="24"/>
        <v/>
      </c>
      <c r="E356" s="21"/>
      <c r="F356" s="24" t="str">
        <f t="shared" si="25"/>
        <v/>
      </c>
      <c r="G356" s="25" t="str">
        <f>IF(C356="","",IF(D356='Gear Train'!$R$3,"-",VLOOKUP(C356,$Q$15:$S$514,3,FALSE)))</f>
        <v/>
      </c>
      <c r="H356" s="25" t="str">
        <f>IF(C356="","",IF(OR(D356='Gear Train'!$R$7,D356='Gear Train'!$R$3,D356='Gear Train'!$R$8),"-",VLOOKUP(C356,$Q$15:$T$514,4,FALSE)))</f>
        <v/>
      </c>
      <c r="I356" s="26" t="str">
        <f>IF(C356="","",IF(OR(D356='Gear Train'!$R$6,D356='Gear Train'!$R$7,D356='Gear Train'!$R$8,F356='Gear Train'!$R$7),VLOOKUP(E356,$C$15:$M$514,7,FALSE),IF(D356='Gear Train'!$R$3,VLOOKUP(C356,$Q$15:$U$514,5,FALSE),VLOOKUP(E356,$C$15:$M$514,7,FALSE)*M356)))</f>
        <v/>
      </c>
      <c r="J356" s="26" t="str">
        <f>IF(C356="","",IF(OR(D356='Gear Train'!$R$6,D356='Gear Train'!$R$7,D356='Gear Train'!$R$8,F356='Gear Train'!$R$7),VLOOKUP(E356,$C$15:$M$514,8,FALSE),IF(D356='Gear Train'!$R$3,E356/I356,VLOOKUP(E356,$C$15:$M$514,8,FALSE)/M356)))</f>
        <v/>
      </c>
      <c r="K356" s="27" t="str">
        <f>IF(C356="","",IF(E356=$C$10,$C$11,IF(OR(D356='Gear Train'!$R$4,D356='Gear Train'!$R$5),IF(OR(F356='Gear Train'!$R$4,F356='Gear Train'!$R$5,F356='Gear Train'!$R$6),IF(VLOOKUP(E356,$C$15:$M$514,9,FALSE)='Gear Train'!$C$3,'Gear Train'!$C$4,'Gear Train'!$C$3),VLOOKUP(E356,$C$15:$M$514,9,FALSE)),VLOOKUP(E356,$C$15:$M$514,9,FALSE))))</f>
        <v/>
      </c>
      <c r="L356" s="26" t="str">
        <f>IF(C356="","",IF(G356="-","-",IF(K356='Gear Train'!$C$3,MOD(G356+J356*360,360),MOD(G356-J356*360,360))))</f>
        <v/>
      </c>
      <c r="M356" s="26" t="str">
        <f>IF(C356="","",IF(OR(D356='Gear Train'!$R$6,D356='Gear Train'!$R$7,D356='Gear Train'!$R$8,F356='Gear Train'!$R$7),VLOOKUP(E356,$C$15:$M$514,10,FALSE),IF(D356='Gear Train'!$R$3,"-",IF(F356='Gear Train'!$R$3,1,H356/VLOOKUP(E356,$Q$15:$T$514,4,FALSE)))))</f>
        <v/>
      </c>
      <c r="N356" s="26" t="str">
        <f t="shared" si="26"/>
        <v/>
      </c>
      <c r="O356" s="28" t="str">
        <f t="shared" si="27"/>
        <v/>
      </c>
      <c r="Q356" s="21"/>
      <c r="R356" s="21"/>
      <c r="S356" s="29"/>
      <c r="T356" s="29"/>
      <c r="U356" s="29"/>
      <c r="AD356" s="1"/>
      <c r="AE356" s="1"/>
      <c r="AF356" s="1"/>
      <c r="AG356" s="1"/>
      <c r="AH356" s="1"/>
    </row>
    <row r="357" spans="2:34">
      <c r="B357" s="20"/>
      <c r="C357" s="21"/>
      <c r="D357" s="22" t="str">
        <f t="shared" si="24"/>
        <v/>
      </c>
      <c r="E357" s="21"/>
      <c r="F357" s="24" t="str">
        <f t="shared" si="25"/>
        <v/>
      </c>
      <c r="G357" s="25" t="str">
        <f>IF(C357="","",IF(D357='Gear Train'!$R$3,"-",VLOOKUP(C357,$Q$15:$S$514,3,FALSE)))</f>
        <v/>
      </c>
      <c r="H357" s="25" t="str">
        <f>IF(C357="","",IF(OR(D357='Gear Train'!$R$7,D357='Gear Train'!$R$3,D357='Gear Train'!$R$8),"-",VLOOKUP(C357,$Q$15:$T$514,4,FALSE)))</f>
        <v/>
      </c>
      <c r="I357" s="26" t="str">
        <f>IF(C357="","",IF(OR(D357='Gear Train'!$R$6,D357='Gear Train'!$R$7,D357='Gear Train'!$R$8,F357='Gear Train'!$R$7),VLOOKUP(E357,$C$15:$M$514,7,FALSE),IF(D357='Gear Train'!$R$3,VLOOKUP(C357,$Q$15:$U$514,5,FALSE),VLOOKUP(E357,$C$15:$M$514,7,FALSE)*M357)))</f>
        <v/>
      </c>
      <c r="J357" s="26" t="str">
        <f>IF(C357="","",IF(OR(D357='Gear Train'!$R$6,D357='Gear Train'!$R$7,D357='Gear Train'!$R$8,F357='Gear Train'!$R$7),VLOOKUP(E357,$C$15:$M$514,8,FALSE),IF(D357='Gear Train'!$R$3,E357/I357,VLOOKUP(E357,$C$15:$M$514,8,FALSE)/M357)))</f>
        <v/>
      </c>
      <c r="K357" s="27" t="str">
        <f>IF(C357="","",IF(E357=$C$10,$C$11,IF(OR(D357='Gear Train'!$R$4,D357='Gear Train'!$R$5),IF(OR(F357='Gear Train'!$R$4,F357='Gear Train'!$R$5,F357='Gear Train'!$R$6),IF(VLOOKUP(E357,$C$15:$M$514,9,FALSE)='Gear Train'!$C$3,'Gear Train'!$C$4,'Gear Train'!$C$3),VLOOKUP(E357,$C$15:$M$514,9,FALSE)),VLOOKUP(E357,$C$15:$M$514,9,FALSE))))</f>
        <v/>
      </c>
      <c r="L357" s="26" t="str">
        <f>IF(C357="","",IF(G357="-","-",IF(K357='Gear Train'!$C$3,MOD(G357+J357*360,360),MOD(G357-J357*360,360))))</f>
        <v/>
      </c>
      <c r="M357" s="26" t="str">
        <f>IF(C357="","",IF(OR(D357='Gear Train'!$R$6,D357='Gear Train'!$R$7,D357='Gear Train'!$R$8,F357='Gear Train'!$R$7),VLOOKUP(E357,$C$15:$M$514,10,FALSE),IF(D357='Gear Train'!$R$3,"-",IF(F357='Gear Train'!$R$3,1,H357/VLOOKUP(E357,$Q$15:$T$514,4,FALSE)))))</f>
        <v/>
      </c>
      <c r="N357" s="26" t="str">
        <f t="shared" si="26"/>
        <v/>
      </c>
      <c r="O357" s="28" t="str">
        <f t="shared" si="27"/>
        <v/>
      </c>
      <c r="Q357" s="21"/>
      <c r="R357" s="21"/>
      <c r="S357" s="29"/>
      <c r="T357" s="29"/>
      <c r="U357" s="29"/>
      <c r="AD357" s="1"/>
      <c r="AE357" s="1"/>
      <c r="AF357" s="1"/>
      <c r="AG357" s="1"/>
      <c r="AH357" s="1"/>
    </row>
    <row r="358" spans="2:34">
      <c r="B358" s="20"/>
      <c r="C358" s="21"/>
      <c r="D358" s="22" t="str">
        <f t="shared" si="24"/>
        <v/>
      </c>
      <c r="E358" s="21"/>
      <c r="F358" s="24" t="str">
        <f t="shared" si="25"/>
        <v/>
      </c>
      <c r="G358" s="25" t="str">
        <f>IF(C358="","",IF(D358='Gear Train'!$R$3,"-",VLOOKUP(C358,$Q$15:$S$514,3,FALSE)))</f>
        <v/>
      </c>
      <c r="H358" s="25" t="str">
        <f>IF(C358="","",IF(OR(D358='Gear Train'!$R$7,D358='Gear Train'!$R$3,D358='Gear Train'!$R$8),"-",VLOOKUP(C358,$Q$15:$T$514,4,FALSE)))</f>
        <v/>
      </c>
      <c r="I358" s="26" t="str">
        <f>IF(C358="","",IF(OR(D358='Gear Train'!$R$6,D358='Gear Train'!$R$7,D358='Gear Train'!$R$8,F358='Gear Train'!$R$7),VLOOKUP(E358,$C$15:$M$514,7,FALSE),IF(D358='Gear Train'!$R$3,VLOOKUP(C358,$Q$15:$U$514,5,FALSE),VLOOKUP(E358,$C$15:$M$514,7,FALSE)*M358)))</f>
        <v/>
      </c>
      <c r="J358" s="26" t="str">
        <f>IF(C358="","",IF(OR(D358='Gear Train'!$R$6,D358='Gear Train'!$R$7,D358='Gear Train'!$R$8,F358='Gear Train'!$R$7),VLOOKUP(E358,$C$15:$M$514,8,FALSE),IF(D358='Gear Train'!$R$3,E358/I358,VLOOKUP(E358,$C$15:$M$514,8,FALSE)/M358)))</f>
        <v/>
      </c>
      <c r="K358" s="27" t="str">
        <f>IF(C358="","",IF(E358=$C$10,$C$11,IF(OR(D358='Gear Train'!$R$4,D358='Gear Train'!$R$5),IF(OR(F358='Gear Train'!$R$4,F358='Gear Train'!$R$5,F358='Gear Train'!$R$6),IF(VLOOKUP(E358,$C$15:$M$514,9,FALSE)='Gear Train'!$C$3,'Gear Train'!$C$4,'Gear Train'!$C$3),VLOOKUP(E358,$C$15:$M$514,9,FALSE)),VLOOKUP(E358,$C$15:$M$514,9,FALSE))))</f>
        <v/>
      </c>
      <c r="L358" s="26" t="str">
        <f>IF(C358="","",IF(G358="-","-",IF(K358='Gear Train'!$C$3,MOD(G358+J358*360,360),MOD(G358-J358*360,360))))</f>
        <v/>
      </c>
      <c r="M358" s="26" t="str">
        <f>IF(C358="","",IF(OR(D358='Gear Train'!$R$6,D358='Gear Train'!$R$7,D358='Gear Train'!$R$8,F358='Gear Train'!$R$7),VLOOKUP(E358,$C$15:$M$514,10,FALSE),IF(D358='Gear Train'!$R$3,"-",IF(F358='Gear Train'!$R$3,1,H358/VLOOKUP(E358,$Q$15:$T$514,4,FALSE)))))</f>
        <v/>
      </c>
      <c r="N358" s="26" t="str">
        <f t="shared" si="26"/>
        <v/>
      </c>
      <c r="O358" s="28" t="str">
        <f t="shared" si="27"/>
        <v/>
      </c>
      <c r="Q358" s="21"/>
      <c r="R358" s="21"/>
      <c r="S358" s="29"/>
      <c r="T358" s="29"/>
      <c r="U358" s="29"/>
      <c r="AD358" s="1"/>
      <c r="AE358" s="1"/>
      <c r="AF358" s="1"/>
      <c r="AG358" s="1"/>
      <c r="AH358" s="1"/>
    </row>
    <row r="359" spans="2:34">
      <c r="B359" s="20"/>
      <c r="C359" s="21"/>
      <c r="D359" s="22" t="str">
        <f t="shared" si="24"/>
        <v/>
      </c>
      <c r="E359" s="21"/>
      <c r="F359" s="24" t="str">
        <f t="shared" si="25"/>
        <v/>
      </c>
      <c r="G359" s="25" t="str">
        <f>IF(C359="","",IF(D359='Gear Train'!$R$3,"-",VLOOKUP(C359,$Q$15:$S$514,3,FALSE)))</f>
        <v/>
      </c>
      <c r="H359" s="25" t="str">
        <f>IF(C359="","",IF(OR(D359='Gear Train'!$R$7,D359='Gear Train'!$R$3,D359='Gear Train'!$R$8),"-",VLOOKUP(C359,$Q$15:$T$514,4,FALSE)))</f>
        <v/>
      </c>
      <c r="I359" s="26" t="str">
        <f>IF(C359="","",IF(OR(D359='Gear Train'!$R$6,D359='Gear Train'!$R$7,D359='Gear Train'!$R$8,F359='Gear Train'!$R$7),VLOOKUP(E359,$C$15:$M$514,7,FALSE),IF(D359='Gear Train'!$R$3,VLOOKUP(C359,$Q$15:$U$514,5,FALSE),VLOOKUP(E359,$C$15:$M$514,7,FALSE)*M359)))</f>
        <v/>
      </c>
      <c r="J359" s="26" t="str">
        <f>IF(C359="","",IF(OR(D359='Gear Train'!$R$6,D359='Gear Train'!$R$7,D359='Gear Train'!$R$8,F359='Gear Train'!$R$7),VLOOKUP(E359,$C$15:$M$514,8,FALSE),IF(D359='Gear Train'!$R$3,E359/I359,VLOOKUP(E359,$C$15:$M$514,8,FALSE)/M359)))</f>
        <v/>
      </c>
      <c r="K359" s="27" t="str">
        <f>IF(C359="","",IF(E359=$C$10,$C$11,IF(OR(D359='Gear Train'!$R$4,D359='Gear Train'!$R$5),IF(OR(F359='Gear Train'!$R$4,F359='Gear Train'!$R$5,F359='Gear Train'!$R$6),IF(VLOOKUP(E359,$C$15:$M$514,9,FALSE)='Gear Train'!$C$3,'Gear Train'!$C$4,'Gear Train'!$C$3),VLOOKUP(E359,$C$15:$M$514,9,FALSE)),VLOOKUP(E359,$C$15:$M$514,9,FALSE))))</f>
        <v/>
      </c>
      <c r="L359" s="26" t="str">
        <f>IF(C359="","",IF(G359="-","-",IF(K359='Gear Train'!$C$3,MOD(G359+J359*360,360),MOD(G359-J359*360,360))))</f>
        <v/>
      </c>
      <c r="M359" s="26" t="str">
        <f>IF(C359="","",IF(OR(D359='Gear Train'!$R$6,D359='Gear Train'!$R$7,D359='Gear Train'!$R$8,F359='Gear Train'!$R$7),VLOOKUP(E359,$C$15:$M$514,10,FALSE),IF(D359='Gear Train'!$R$3,"-",IF(F359='Gear Train'!$R$3,1,H359/VLOOKUP(E359,$Q$15:$T$514,4,FALSE)))))</f>
        <v/>
      </c>
      <c r="N359" s="26" t="str">
        <f t="shared" si="26"/>
        <v/>
      </c>
      <c r="O359" s="28" t="str">
        <f t="shared" si="27"/>
        <v/>
      </c>
      <c r="Q359" s="21"/>
      <c r="R359" s="21"/>
      <c r="S359" s="29"/>
      <c r="T359" s="29"/>
      <c r="U359" s="29"/>
      <c r="AD359" s="1"/>
      <c r="AE359" s="1"/>
      <c r="AF359" s="1"/>
      <c r="AG359" s="1"/>
      <c r="AH359" s="1"/>
    </row>
    <row r="360" spans="2:34">
      <c r="B360" s="20"/>
      <c r="C360" s="21"/>
      <c r="D360" s="22" t="str">
        <f t="shared" si="24"/>
        <v/>
      </c>
      <c r="E360" s="21"/>
      <c r="F360" s="24" t="str">
        <f t="shared" si="25"/>
        <v/>
      </c>
      <c r="G360" s="25" t="str">
        <f>IF(C360="","",IF(D360='Gear Train'!$R$3,"-",VLOOKUP(C360,$Q$15:$S$514,3,FALSE)))</f>
        <v/>
      </c>
      <c r="H360" s="25" t="str">
        <f>IF(C360="","",IF(OR(D360='Gear Train'!$R$7,D360='Gear Train'!$R$3,D360='Gear Train'!$R$8),"-",VLOOKUP(C360,$Q$15:$T$514,4,FALSE)))</f>
        <v/>
      </c>
      <c r="I360" s="26" t="str">
        <f>IF(C360="","",IF(OR(D360='Gear Train'!$R$6,D360='Gear Train'!$R$7,D360='Gear Train'!$R$8,F360='Gear Train'!$R$7),VLOOKUP(E360,$C$15:$M$514,7,FALSE),IF(D360='Gear Train'!$R$3,VLOOKUP(C360,$Q$15:$U$514,5,FALSE),VLOOKUP(E360,$C$15:$M$514,7,FALSE)*M360)))</f>
        <v/>
      </c>
      <c r="J360" s="26" t="str">
        <f>IF(C360="","",IF(OR(D360='Gear Train'!$R$6,D360='Gear Train'!$R$7,D360='Gear Train'!$R$8,F360='Gear Train'!$R$7),VLOOKUP(E360,$C$15:$M$514,8,FALSE),IF(D360='Gear Train'!$R$3,E360/I360,VLOOKUP(E360,$C$15:$M$514,8,FALSE)/M360)))</f>
        <v/>
      </c>
      <c r="K360" s="27" t="str">
        <f>IF(C360="","",IF(E360=$C$10,$C$11,IF(OR(D360='Gear Train'!$R$4,D360='Gear Train'!$R$5),IF(OR(F360='Gear Train'!$R$4,F360='Gear Train'!$R$5,F360='Gear Train'!$R$6),IF(VLOOKUP(E360,$C$15:$M$514,9,FALSE)='Gear Train'!$C$3,'Gear Train'!$C$4,'Gear Train'!$C$3),VLOOKUP(E360,$C$15:$M$514,9,FALSE)),VLOOKUP(E360,$C$15:$M$514,9,FALSE))))</f>
        <v/>
      </c>
      <c r="L360" s="26" t="str">
        <f>IF(C360="","",IF(G360="-","-",IF(K360='Gear Train'!$C$3,MOD(G360+J360*360,360),MOD(G360-J360*360,360))))</f>
        <v/>
      </c>
      <c r="M360" s="26" t="str">
        <f>IF(C360="","",IF(OR(D360='Gear Train'!$R$6,D360='Gear Train'!$R$7,D360='Gear Train'!$R$8,F360='Gear Train'!$R$7),VLOOKUP(E360,$C$15:$M$514,10,FALSE),IF(D360='Gear Train'!$R$3,"-",IF(F360='Gear Train'!$R$3,1,H360/VLOOKUP(E360,$Q$15:$T$514,4,FALSE)))))</f>
        <v/>
      </c>
      <c r="N360" s="26" t="str">
        <f t="shared" si="26"/>
        <v/>
      </c>
      <c r="O360" s="28" t="str">
        <f t="shared" si="27"/>
        <v/>
      </c>
      <c r="Q360" s="21"/>
      <c r="R360" s="21"/>
      <c r="S360" s="29"/>
      <c r="T360" s="29"/>
      <c r="U360" s="29"/>
      <c r="AD360" s="1"/>
      <c r="AE360" s="1"/>
      <c r="AF360" s="1"/>
      <c r="AG360" s="1"/>
      <c r="AH360" s="1"/>
    </row>
    <row r="361" spans="2:34">
      <c r="B361" s="20"/>
      <c r="C361" s="21"/>
      <c r="D361" s="22" t="str">
        <f t="shared" si="24"/>
        <v/>
      </c>
      <c r="E361" s="21"/>
      <c r="F361" s="24" t="str">
        <f t="shared" si="25"/>
        <v/>
      </c>
      <c r="G361" s="25" t="str">
        <f>IF(C361="","",IF(D361='Gear Train'!$R$3,"-",VLOOKUP(C361,$Q$15:$S$514,3,FALSE)))</f>
        <v/>
      </c>
      <c r="H361" s="25" t="str">
        <f>IF(C361="","",IF(OR(D361='Gear Train'!$R$7,D361='Gear Train'!$R$3,D361='Gear Train'!$R$8),"-",VLOOKUP(C361,$Q$15:$T$514,4,FALSE)))</f>
        <v/>
      </c>
      <c r="I361" s="26" t="str">
        <f>IF(C361="","",IF(OR(D361='Gear Train'!$R$6,D361='Gear Train'!$R$7,D361='Gear Train'!$R$8,F361='Gear Train'!$R$7),VLOOKUP(E361,$C$15:$M$514,7,FALSE),IF(D361='Gear Train'!$R$3,VLOOKUP(C361,$Q$15:$U$514,5,FALSE),VLOOKUP(E361,$C$15:$M$514,7,FALSE)*M361)))</f>
        <v/>
      </c>
      <c r="J361" s="26" t="str">
        <f>IF(C361="","",IF(OR(D361='Gear Train'!$R$6,D361='Gear Train'!$R$7,D361='Gear Train'!$R$8,F361='Gear Train'!$R$7),VLOOKUP(E361,$C$15:$M$514,8,FALSE),IF(D361='Gear Train'!$R$3,E361/I361,VLOOKUP(E361,$C$15:$M$514,8,FALSE)/M361)))</f>
        <v/>
      </c>
      <c r="K361" s="27" t="str">
        <f>IF(C361="","",IF(E361=$C$10,$C$11,IF(OR(D361='Gear Train'!$R$4,D361='Gear Train'!$R$5),IF(OR(F361='Gear Train'!$R$4,F361='Gear Train'!$R$5,F361='Gear Train'!$R$6),IF(VLOOKUP(E361,$C$15:$M$514,9,FALSE)='Gear Train'!$C$3,'Gear Train'!$C$4,'Gear Train'!$C$3),VLOOKUP(E361,$C$15:$M$514,9,FALSE)),VLOOKUP(E361,$C$15:$M$514,9,FALSE))))</f>
        <v/>
      </c>
      <c r="L361" s="26" t="str">
        <f>IF(C361="","",IF(G361="-","-",IF(K361='Gear Train'!$C$3,MOD(G361+J361*360,360),MOD(G361-J361*360,360))))</f>
        <v/>
      </c>
      <c r="M361" s="26" t="str">
        <f>IF(C361="","",IF(OR(D361='Gear Train'!$R$6,D361='Gear Train'!$R$7,D361='Gear Train'!$R$8,F361='Gear Train'!$R$7),VLOOKUP(E361,$C$15:$M$514,10,FALSE),IF(D361='Gear Train'!$R$3,"-",IF(F361='Gear Train'!$R$3,1,H361/VLOOKUP(E361,$Q$15:$T$514,4,FALSE)))))</f>
        <v/>
      </c>
      <c r="N361" s="26" t="str">
        <f t="shared" si="26"/>
        <v/>
      </c>
      <c r="O361" s="28" t="str">
        <f t="shared" si="27"/>
        <v/>
      </c>
      <c r="Q361" s="21"/>
      <c r="R361" s="21"/>
      <c r="S361" s="29"/>
      <c r="T361" s="29"/>
      <c r="U361" s="29"/>
      <c r="AD361" s="1"/>
      <c r="AE361" s="1"/>
      <c r="AF361" s="1"/>
      <c r="AG361" s="1"/>
      <c r="AH361" s="1"/>
    </row>
    <row r="362" spans="2:34">
      <c r="B362" s="20"/>
      <c r="C362" s="21"/>
      <c r="D362" s="22" t="str">
        <f t="shared" si="24"/>
        <v/>
      </c>
      <c r="E362" s="21"/>
      <c r="F362" s="24" t="str">
        <f t="shared" si="25"/>
        <v/>
      </c>
      <c r="G362" s="25" t="str">
        <f>IF(C362="","",IF(D362='Gear Train'!$R$3,"-",VLOOKUP(C362,$Q$15:$S$514,3,FALSE)))</f>
        <v/>
      </c>
      <c r="H362" s="25" t="str">
        <f>IF(C362="","",IF(OR(D362='Gear Train'!$R$7,D362='Gear Train'!$R$3,D362='Gear Train'!$R$8),"-",VLOOKUP(C362,$Q$15:$T$514,4,FALSE)))</f>
        <v/>
      </c>
      <c r="I362" s="26" t="str">
        <f>IF(C362="","",IF(OR(D362='Gear Train'!$R$6,D362='Gear Train'!$R$7,D362='Gear Train'!$R$8,F362='Gear Train'!$R$7),VLOOKUP(E362,$C$15:$M$514,7,FALSE),IF(D362='Gear Train'!$R$3,VLOOKUP(C362,$Q$15:$U$514,5,FALSE),VLOOKUP(E362,$C$15:$M$514,7,FALSE)*M362)))</f>
        <v/>
      </c>
      <c r="J362" s="26" t="str">
        <f>IF(C362="","",IF(OR(D362='Gear Train'!$R$6,D362='Gear Train'!$R$7,D362='Gear Train'!$R$8,F362='Gear Train'!$R$7),VLOOKUP(E362,$C$15:$M$514,8,FALSE),IF(D362='Gear Train'!$R$3,E362/I362,VLOOKUP(E362,$C$15:$M$514,8,FALSE)/M362)))</f>
        <v/>
      </c>
      <c r="K362" s="27" t="str">
        <f>IF(C362="","",IF(E362=$C$10,$C$11,IF(OR(D362='Gear Train'!$R$4,D362='Gear Train'!$R$5),IF(OR(F362='Gear Train'!$R$4,F362='Gear Train'!$R$5,F362='Gear Train'!$R$6),IF(VLOOKUP(E362,$C$15:$M$514,9,FALSE)='Gear Train'!$C$3,'Gear Train'!$C$4,'Gear Train'!$C$3),VLOOKUP(E362,$C$15:$M$514,9,FALSE)),VLOOKUP(E362,$C$15:$M$514,9,FALSE))))</f>
        <v/>
      </c>
      <c r="L362" s="26" t="str">
        <f>IF(C362="","",IF(G362="-","-",IF(K362='Gear Train'!$C$3,MOD(G362+J362*360,360),MOD(G362-J362*360,360))))</f>
        <v/>
      </c>
      <c r="M362" s="26" t="str">
        <f>IF(C362="","",IF(OR(D362='Gear Train'!$R$6,D362='Gear Train'!$R$7,D362='Gear Train'!$R$8,F362='Gear Train'!$R$7),VLOOKUP(E362,$C$15:$M$514,10,FALSE),IF(D362='Gear Train'!$R$3,"-",IF(F362='Gear Train'!$R$3,1,H362/VLOOKUP(E362,$Q$15:$T$514,4,FALSE)))))</f>
        <v/>
      </c>
      <c r="N362" s="26" t="str">
        <f t="shared" si="26"/>
        <v/>
      </c>
      <c r="O362" s="28" t="str">
        <f t="shared" si="27"/>
        <v/>
      </c>
      <c r="Q362" s="21"/>
      <c r="R362" s="21"/>
      <c r="S362" s="29"/>
      <c r="T362" s="29"/>
      <c r="U362" s="29"/>
      <c r="AD362" s="1"/>
      <c r="AE362" s="1"/>
      <c r="AF362" s="1"/>
      <c r="AG362" s="1"/>
      <c r="AH362" s="1"/>
    </row>
    <row r="363" spans="2:34">
      <c r="B363" s="20"/>
      <c r="C363" s="21"/>
      <c r="D363" s="22" t="str">
        <f t="shared" si="24"/>
        <v/>
      </c>
      <c r="E363" s="21"/>
      <c r="F363" s="24" t="str">
        <f t="shared" si="25"/>
        <v/>
      </c>
      <c r="G363" s="25" t="str">
        <f>IF(C363="","",IF(D363='Gear Train'!$R$3,"-",VLOOKUP(C363,$Q$15:$S$514,3,FALSE)))</f>
        <v/>
      </c>
      <c r="H363" s="25" t="str">
        <f>IF(C363="","",IF(OR(D363='Gear Train'!$R$7,D363='Gear Train'!$R$3,D363='Gear Train'!$R$8),"-",VLOOKUP(C363,$Q$15:$T$514,4,FALSE)))</f>
        <v/>
      </c>
      <c r="I363" s="26" t="str">
        <f>IF(C363="","",IF(OR(D363='Gear Train'!$R$6,D363='Gear Train'!$R$7,D363='Gear Train'!$R$8,F363='Gear Train'!$R$7),VLOOKUP(E363,$C$15:$M$514,7,FALSE),IF(D363='Gear Train'!$R$3,VLOOKUP(C363,$Q$15:$U$514,5,FALSE),VLOOKUP(E363,$C$15:$M$514,7,FALSE)*M363)))</f>
        <v/>
      </c>
      <c r="J363" s="26" t="str">
        <f>IF(C363="","",IF(OR(D363='Gear Train'!$R$6,D363='Gear Train'!$R$7,D363='Gear Train'!$R$8,F363='Gear Train'!$R$7),VLOOKUP(E363,$C$15:$M$514,8,FALSE),IF(D363='Gear Train'!$R$3,E363/I363,VLOOKUP(E363,$C$15:$M$514,8,FALSE)/M363)))</f>
        <v/>
      </c>
      <c r="K363" s="27" t="str">
        <f>IF(C363="","",IF(E363=$C$10,$C$11,IF(OR(D363='Gear Train'!$R$4,D363='Gear Train'!$R$5),IF(OR(F363='Gear Train'!$R$4,F363='Gear Train'!$R$5,F363='Gear Train'!$R$6),IF(VLOOKUP(E363,$C$15:$M$514,9,FALSE)='Gear Train'!$C$3,'Gear Train'!$C$4,'Gear Train'!$C$3),VLOOKUP(E363,$C$15:$M$514,9,FALSE)),VLOOKUP(E363,$C$15:$M$514,9,FALSE))))</f>
        <v/>
      </c>
      <c r="L363" s="26" t="str">
        <f>IF(C363="","",IF(G363="-","-",IF(K363='Gear Train'!$C$3,MOD(G363+J363*360,360),MOD(G363-J363*360,360))))</f>
        <v/>
      </c>
      <c r="M363" s="26" t="str">
        <f>IF(C363="","",IF(OR(D363='Gear Train'!$R$6,D363='Gear Train'!$R$7,D363='Gear Train'!$R$8,F363='Gear Train'!$R$7),VLOOKUP(E363,$C$15:$M$514,10,FALSE),IF(D363='Gear Train'!$R$3,"-",IF(F363='Gear Train'!$R$3,1,H363/VLOOKUP(E363,$Q$15:$T$514,4,FALSE)))))</f>
        <v/>
      </c>
      <c r="N363" s="26" t="str">
        <f t="shared" si="26"/>
        <v/>
      </c>
      <c r="O363" s="28" t="str">
        <f t="shared" si="27"/>
        <v/>
      </c>
      <c r="Q363" s="21"/>
      <c r="R363" s="21"/>
      <c r="S363" s="29"/>
      <c r="T363" s="29"/>
      <c r="U363" s="29"/>
      <c r="AD363" s="1"/>
      <c r="AE363" s="1"/>
      <c r="AF363" s="1"/>
      <c r="AG363" s="1"/>
      <c r="AH363" s="1"/>
    </row>
    <row r="364" spans="2:34">
      <c r="B364" s="20"/>
      <c r="C364" s="21"/>
      <c r="D364" s="22" t="str">
        <f t="shared" si="24"/>
        <v/>
      </c>
      <c r="E364" s="21"/>
      <c r="F364" s="24" t="str">
        <f t="shared" si="25"/>
        <v/>
      </c>
      <c r="G364" s="25" t="str">
        <f>IF(C364="","",IF(D364='Gear Train'!$R$3,"-",VLOOKUP(C364,$Q$15:$S$514,3,FALSE)))</f>
        <v/>
      </c>
      <c r="H364" s="25" t="str">
        <f>IF(C364="","",IF(OR(D364='Gear Train'!$R$7,D364='Gear Train'!$R$3,D364='Gear Train'!$R$8),"-",VLOOKUP(C364,$Q$15:$T$514,4,FALSE)))</f>
        <v/>
      </c>
      <c r="I364" s="26" t="str">
        <f>IF(C364="","",IF(OR(D364='Gear Train'!$R$6,D364='Gear Train'!$R$7,D364='Gear Train'!$R$8,F364='Gear Train'!$R$7),VLOOKUP(E364,$C$15:$M$514,7,FALSE),IF(D364='Gear Train'!$R$3,VLOOKUP(C364,$Q$15:$U$514,5,FALSE),VLOOKUP(E364,$C$15:$M$514,7,FALSE)*M364)))</f>
        <v/>
      </c>
      <c r="J364" s="26" t="str">
        <f>IF(C364="","",IF(OR(D364='Gear Train'!$R$6,D364='Gear Train'!$R$7,D364='Gear Train'!$R$8,F364='Gear Train'!$R$7),VLOOKUP(E364,$C$15:$M$514,8,FALSE),IF(D364='Gear Train'!$R$3,E364/I364,VLOOKUP(E364,$C$15:$M$514,8,FALSE)/M364)))</f>
        <v/>
      </c>
      <c r="K364" s="27" t="str">
        <f>IF(C364="","",IF(E364=$C$10,$C$11,IF(OR(D364='Gear Train'!$R$4,D364='Gear Train'!$R$5),IF(OR(F364='Gear Train'!$R$4,F364='Gear Train'!$R$5,F364='Gear Train'!$R$6),IF(VLOOKUP(E364,$C$15:$M$514,9,FALSE)='Gear Train'!$C$3,'Gear Train'!$C$4,'Gear Train'!$C$3),VLOOKUP(E364,$C$15:$M$514,9,FALSE)),VLOOKUP(E364,$C$15:$M$514,9,FALSE))))</f>
        <v/>
      </c>
      <c r="L364" s="26" t="str">
        <f>IF(C364="","",IF(G364="-","-",IF(K364='Gear Train'!$C$3,MOD(G364+J364*360,360),MOD(G364-J364*360,360))))</f>
        <v/>
      </c>
      <c r="M364" s="26" t="str">
        <f>IF(C364="","",IF(OR(D364='Gear Train'!$R$6,D364='Gear Train'!$R$7,D364='Gear Train'!$R$8,F364='Gear Train'!$R$7),VLOOKUP(E364,$C$15:$M$514,10,FALSE),IF(D364='Gear Train'!$R$3,"-",IF(F364='Gear Train'!$R$3,1,H364/VLOOKUP(E364,$Q$15:$T$514,4,FALSE)))))</f>
        <v/>
      </c>
      <c r="N364" s="26" t="str">
        <f t="shared" si="26"/>
        <v/>
      </c>
      <c r="O364" s="28" t="str">
        <f t="shared" si="27"/>
        <v/>
      </c>
      <c r="Q364" s="21"/>
      <c r="R364" s="21"/>
      <c r="S364" s="29"/>
      <c r="T364" s="29"/>
      <c r="U364" s="29"/>
      <c r="AD364" s="1"/>
      <c r="AE364" s="1"/>
      <c r="AF364" s="1"/>
      <c r="AG364" s="1"/>
      <c r="AH364" s="1"/>
    </row>
    <row r="365" spans="2:34">
      <c r="B365" s="20"/>
      <c r="C365" s="21"/>
      <c r="D365" s="22" t="str">
        <f t="shared" si="24"/>
        <v/>
      </c>
      <c r="E365" s="21"/>
      <c r="F365" s="24" t="str">
        <f t="shared" si="25"/>
        <v/>
      </c>
      <c r="G365" s="25" t="str">
        <f>IF(C365="","",IF(D365='Gear Train'!$R$3,"-",VLOOKUP(C365,$Q$15:$S$514,3,FALSE)))</f>
        <v/>
      </c>
      <c r="H365" s="25" t="str">
        <f>IF(C365="","",IF(OR(D365='Gear Train'!$R$7,D365='Gear Train'!$R$3,D365='Gear Train'!$R$8),"-",VLOOKUP(C365,$Q$15:$T$514,4,FALSE)))</f>
        <v/>
      </c>
      <c r="I365" s="26" t="str">
        <f>IF(C365="","",IF(OR(D365='Gear Train'!$R$6,D365='Gear Train'!$R$7,D365='Gear Train'!$R$8,F365='Gear Train'!$R$7),VLOOKUP(E365,$C$15:$M$514,7,FALSE),IF(D365='Gear Train'!$R$3,VLOOKUP(C365,$Q$15:$U$514,5,FALSE),VLOOKUP(E365,$C$15:$M$514,7,FALSE)*M365)))</f>
        <v/>
      </c>
      <c r="J365" s="26" t="str">
        <f>IF(C365="","",IF(OR(D365='Gear Train'!$R$6,D365='Gear Train'!$R$7,D365='Gear Train'!$R$8,F365='Gear Train'!$R$7),VLOOKUP(E365,$C$15:$M$514,8,FALSE),IF(D365='Gear Train'!$R$3,E365/I365,VLOOKUP(E365,$C$15:$M$514,8,FALSE)/M365)))</f>
        <v/>
      </c>
      <c r="K365" s="27" t="str">
        <f>IF(C365="","",IF(E365=$C$10,$C$11,IF(OR(D365='Gear Train'!$R$4,D365='Gear Train'!$R$5),IF(OR(F365='Gear Train'!$R$4,F365='Gear Train'!$R$5,F365='Gear Train'!$R$6),IF(VLOOKUP(E365,$C$15:$M$514,9,FALSE)='Gear Train'!$C$3,'Gear Train'!$C$4,'Gear Train'!$C$3),VLOOKUP(E365,$C$15:$M$514,9,FALSE)),VLOOKUP(E365,$C$15:$M$514,9,FALSE))))</f>
        <v/>
      </c>
      <c r="L365" s="26" t="str">
        <f>IF(C365="","",IF(G365="-","-",IF(K365='Gear Train'!$C$3,MOD(G365+J365*360,360),MOD(G365-J365*360,360))))</f>
        <v/>
      </c>
      <c r="M365" s="26" t="str">
        <f>IF(C365="","",IF(OR(D365='Gear Train'!$R$6,D365='Gear Train'!$R$7,D365='Gear Train'!$R$8,F365='Gear Train'!$R$7),VLOOKUP(E365,$C$15:$M$514,10,FALSE),IF(D365='Gear Train'!$R$3,"-",IF(F365='Gear Train'!$R$3,1,H365/VLOOKUP(E365,$Q$15:$T$514,4,FALSE)))))</f>
        <v/>
      </c>
      <c r="N365" s="26" t="str">
        <f t="shared" si="26"/>
        <v/>
      </c>
      <c r="O365" s="28" t="str">
        <f t="shared" si="27"/>
        <v/>
      </c>
      <c r="Q365" s="21"/>
      <c r="R365" s="21"/>
      <c r="S365" s="29"/>
      <c r="T365" s="29"/>
      <c r="U365" s="29"/>
      <c r="AD365" s="1"/>
      <c r="AE365" s="1"/>
      <c r="AF365" s="1"/>
      <c r="AG365" s="1"/>
      <c r="AH365" s="1"/>
    </row>
    <row r="366" spans="2:34">
      <c r="B366" s="20"/>
      <c r="C366" s="21"/>
      <c r="D366" s="22" t="str">
        <f t="shared" si="24"/>
        <v/>
      </c>
      <c r="E366" s="21"/>
      <c r="F366" s="24" t="str">
        <f t="shared" si="25"/>
        <v/>
      </c>
      <c r="G366" s="25" t="str">
        <f>IF(C366="","",IF(D366='Gear Train'!$R$3,"-",VLOOKUP(C366,$Q$15:$S$514,3,FALSE)))</f>
        <v/>
      </c>
      <c r="H366" s="25" t="str">
        <f>IF(C366="","",IF(OR(D366='Gear Train'!$R$7,D366='Gear Train'!$R$3,D366='Gear Train'!$R$8),"-",VLOOKUP(C366,$Q$15:$T$514,4,FALSE)))</f>
        <v/>
      </c>
      <c r="I366" s="26" t="str">
        <f>IF(C366="","",IF(OR(D366='Gear Train'!$R$6,D366='Gear Train'!$R$7,D366='Gear Train'!$R$8,F366='Gear Train'!$R$7),VLOOKUP(E366,$C$15:$M$514,7,FALSE),IF(D366='Gear Train'!$R$3,VLOOKUP(C366,$Q$15:$U$514,5,FALSE),VLOOKUP(E366,$C$15:$M$514,7,FALSE)*M366)))</f>
        <v/>
      </c>
      <c r="J366" s="26" t="str">
        <f>IF(C366="","",IF(OR(D366='Gear Train'!$R$6,D366='Gear Train'!$R$7,D366='Gear Train'!$R$8,F366='Gear Train'!$R$7),VLOOKUP(E366,$C$15:$M$514,8,FALSE),IF(D366='Gear Train'!$R$3,E366/I366,VLOOKUP(E366,$C$15:$M$514,8,FALSE)/M366)))</f>
        <v/>
      </c>
      <c r="K366" s="27" t="str">
        <f>IF(C366="","",IF(E366=$C$10,$C$11,IF(OR(D366='Gear Train'!$R$4,D366='Gear Train'!$R$5),IF(OR(F366='Gear Train'!$R$4,F366='Gear Train'!$R$5,F366='Gear Train'!$R$6),IF(VLOOKUP(E366,$C$15:$M$514,9,FALSE)='Gear Train'!$C$3,'Gear Train'!$C$4,'Gear Train'!$C$3),VLOOKUP(E366,$C$15:$M$514,9,FALSE)),VLOOKUP(E366,$C$15:$M$514,9,FALSE))))</f>
        <v/>
      </c>
      <c r="L366" s="26" t="str">
        <f>IF(C366="","",IF(G366="-","-",IF(K366='Gear Train'!$C$3,MOD(G366+J366*360,360),MOD(G366-J366*360,360))))</f>
        <v/>
      </c>
      <c r="M366" s="26" t="str">
        <f>IF(C366="","",IF(OR(D366='Gear Train'!$R$6,D366='Gear Train'!$R$7,D366='Gear Train'!$R$8,F366='Gear Train'!$R$7),VLOOKUP(E366,$C$15:$M$514,10,FALSE),IF(D366='Gear Train'!$R$3,"-",IF(F366='Gear Train'!$R$3,1,H366/VLOOKUP(E366,$Q$15:$T$514,4,FALSE)))))</f>
        <v/>
      </c>
      <c r="N366" s="26" t="str">
        <f t="shared" si="26"/>
        <v/>
      </c>
      <c r="O366" s="28" t="str">
        <f t="shared" si="27"/>
        <v/>
      </c>
      <c r="Q366" s="21"/>
      <c r="R366" s="21"/>
      <c r="S366" s="29"/>
      <c r="T366" s="29"/>
      <c r="U366" s="29"/>
      <c r="AD366" s="1"/>
      <c r="AE366" s="1"/>
      <c r="AF366" s="1"/>
      <c r="AG366" s="1"/>
      <c r="AH366" s="1"/>
    </row>
    <row r="367" spans="2:34">
      <c r="B367" s="20"/>
      <c r="C367" s="21"/>
      <c r="D367" s="22" t="str">
        <f t="shared" si="24"/>
        <v/>
      </c>
      <c r="E367" s="21"/>
      <c r="F367" s="24" t="str">
        <f t="shared" si="25"/>
        <v/>
      </c>
      <c r="G367" s="25" t="str">
        <f>IF(C367="","",IF(D367='Gear Train'!$R$3,"-",VLOOKUP(C367,$Q$15:$S$514,3,FALSE)))</f>
        <v/>
      </c>
      <c r="H367" s="25" t="str">
        <f>IF(C367="","",IF(OR(D367='Gear Train'!$R$7,D367='Gear Train'!$R$3,D367='Gear Train'!$R$8),"-",VLOOKUP(C367,$Q$15:$T$514,4,FALSE)))</f>
        <v/>
      </c>
      <c r="I367" s="26" t="str">
        <f>IF(C367="","",IF(OR(D367='Gear Train'!$R$6,D367='Gear Train'!$R$7,D367='Gear Train'!$R$8,F367='Gear Train'!$R$7),VLOOKUP(E367,$C$15:$M$514,7,FALSE),IF(D367='Gear Train'!$R$3,VLOOKUP(C367,$Q$15:$U$514,5,FALSE),VLOOKUP(E367,$C$15:$M$514,7,FALSE)*M367)))</f>
        <v/>
      </c>
      <c r="J367" s="26" t="str">
        <f>IF(C367="","",IF(OR(D367='Gear Train'!$R$6,D367='Gear Train'!$R$7,D367='Gear Train'!$R$8,F367='Gear Train'!$R$7),VLOOKUP(E367,$C$15:$M$514,8,FALSE),IF(D367='Gear Train'!$R$3,E367/I367,VLOOKUP(E367,$C$15:$M$514,8,FALSE)/M367)))</f>
        <v/>
      </c>
      <c r="K367" s="27" t="str">
        <f>IF(C367="","",IF(E367=$C$10,$C$11,IF(OR(D367='Gear Train'!$R$4,D367='Gear Train'!$R$5),IF(OR(F367='Gear Train'!$R$4,F367='Gear Train'!$R$5,F367='Gear Train'!$R$6),IF(VLOOKUP(E367,$C$15:$M$514,9,FALSE)='Gear Train'!$C$3,'Gear Train'!$C$4,'Gear Train'!$C$3),VLOOKUP(E367,$C$15:$M$514,9,FALSE)),VLOOKUP(E367,$C$15:$M$514,9,FALSE))))</f>
        <v/>
      </c>
      <c r="L367" s="26" t="str">
        <f>IF(C367="","",IF(G367="-","-",IF(K367='Gear Train'!$C$3,MOD(G367+J367*360,360),MOD(G367-J367*360,360))))</f>
        <v/>
      </c>
      <c r="M367" s="26" t="str">
        <f>IF(C367="","",IF(OR(D367='Gear Train'!$R$6,D367='Gear Train'!$R$7,D367='Gear Train'!$R$8,F367='Gear Train'!$R$7),VLOOKUP(E367,$C$15:$M$514,10,FALSE),IF(D367='Gear Train'!$R$3,"-",IF(F367='Gear Train'!$R$3,1,H367/VLOOKUP(E367,$Q$15:$T$514,4,FALSE)))))</f>
        <v/>
      </c>
      <c r="N367" s="26" t="str">
        <f t="shared" si="26"/>
        <v/>
      </c>
      <c r="O367" s="28" t="str">
        <f t="shared" si="27"/>
        <v/>
      </c>
      <c r="Q367" s="21"/>
      <c r="R367" s="21"/>
      <c r="S367" s="29"/>
      <c r="T367" s="29"/>
      <c r="U367" s="29"/>
      <c r="AD367" s="1"/>
      <c r="AE367" s="1"/>
      <c r="AF367" s="1"/>
      <c r="AG367" s="1"/>
      <c r="AH367" s="1"/>
    </row>
    <row r="368" spans="2:34">
      <c r="B368" s="20"/>
      <c r="C368" s="21"/>
      <c r="D368" s="22" t="str">
        <f t="shared" si="24"/>
        <v/>
      </c>
      <c r="E368" s="21"/>
      <c r="F368" s="24" t="str">
        <f t="shared" si="25"/>
        <v/>
      </c>
      <c r="G368" s="25" t="str">
        <f>IF(C368="","",IF(D368='Gear Train'!$R$3,"-",VLOOKUP(C368,$Q$15:$S$514,3,FALSE)))</f>
        <v/>
      </c>
      <c r="H368" s="25" t="str">
        <f>IF(C368="","",IF(OR(D368='Gear Train'!$R$7,D368='Gear Train'!$R$3,D368='Gear Train'!$R$8),"-",VLOOKUP(C368,$Q$15:$T$514,4,FALSE)))</f>
        <v/>
      </c>
      <c r="I368" s="26" t="str">
        <f>IF(C368="","",IF(OR(D368='Gear Train'!$R$6,D368='Gear Train'!$R$7,D368='Gear Train'!$R$8,F368='Gear Train'!$R$7),VLOOKUP(E368,$C$15:$M$514,7,FALSE),IF(D368='Gear Train'!$R$3,VLOOKUP(C368,$Q$15:$U$514,5,FALSE),VLOOKUP(E368,$C$15:$M$514,7,FALSE)*M368)))</f>
        <v/>
      </c>
      <c r="J368" s="26" t="str">
        <f>IF(C368="","",IF(OR(D368='Gear Train'!$R$6,D368='Gear Train'!$R$7,D368='Gear Train'!$R$8,F368='Gear Train'!$R$7),VLOOKUP(E368,$C$15:$M$514,8,FALSE),IF(D368='Gear Train'!$R$3,E368/I368,VLOOKUP(E368,$C$15:$M$514,8,FALSE)/M368)))</f>
        <v/>
      </c>
      <c r="K368" s="27" t="str">
        <f>IF(C368="","",IF(E368=$C$10,$C$11,IF(OR(D368='Gear Train'!$R$4,D368='Gear Train'!$R$5),IF(OR(F368='Gear Train'!$R$4,F368='Gear Train'!$R$5,F368='Gear Train'!$R$6),IF(VLOOKUP(E368,$C$15:$M$514,9,FALSE)='Gear Train'!$C$3,'Gear Train'!$C$4,'Gear Train'!$C$3),VLOOKUP(E368,$C$15:$M$514,9,FALSE)),VLOOKUP(E368,$C$15:$M$514,9,FALSE))))</f>
        <v/>
      </c>
      <c r="L368" s="26" t="str">
        <f>IF(C368="","",IF(G368="-","-",IF(K368='Gear Train'!$C$3,MOD(G368+J368*360,360),MOD(G368-J368*360,360))))</f>
        <v/>
      </c>
      <c r="M368" s="26" t="str">
        <f>IF(C368="","",IF(OR(D368='Gear Train'!$R$6,D368='Gear Train'!$R$7,D368='Gear Train'!$R$8,F368='Gear Train'!$R$7),VLOOKUP(E368,$C$15:$M$514,10,FALSE),IF(D368='Gear Train'!$R$3,"-",IF(F368='Gear Train'!$R$3,1,H368/VLOOKUP(E368,$Q$15:$T$514,4,FALSE)))))</f>
        <v/>
      </c>
      <c r="N368" s="26" t="str">
        <f t="shared" si="26"/>
        <v/>
      </c>
      <c r="O368" s="28" t="str">
        <f t="shared" si="27"/>
        <v/>
      </c>
      <c r="Q368" s="21"/>
      <c r="R368" s="21"/>
      <c r="S368" s="29"/>
      <c r="T368" s="29"/>
      <c r="U368" s="29"/>
      <c r="AD368" s="1"/>
      <c r="AE368" s="1"/>
      <c r="AF368" s="1"/>
      <c r="AG368" s="1"/>
      <c r="AH368" s="1"/>
    </row>
    <row r="369" spans="2:34">
      <c r="B369" s="20"/>
      <c r="C369" s="21"/>
      <c r="D369" s="22" t="str">
        <f t="shared" si="24"/>
        <v/>
      </c>
      <c r="E369" s="21"/>
      <c r="F369" s="24" t="str">
        <f t="shared" si="25"/>
        <v/>
      </c>
      <c r="G369" s="25" t="str">
        <f>IF(C369="","",IF(D369='Gear Train'!$R$3,"-",VLOOKUP(C369,$Q$15:$S$514,3,FALSE)))</f>
        <v/>
      </c>
      <c r="H369" s="25" t="str">
        <f>IF(C369="","",IF(OR(D369='Gear Train'!$R$7,D369='Gear Train'!$R$3,D369='Gear Train'!$R$8),"-",VLOOKUP(C369,$Q$15:$T$514,4,FALSE)))</f>
        <v/>
      </c>
      <c r="I369" s="26" t="str">
        <f>IF(C369="","",IF(OR(D369='Gear Train'!$R$6,D369='Gear Train'!$R$7,D369='Gear Train'!$R$8,F369='Gear Train'!$R$7),VLOOKUP(E369,$C$15:$M$514,7,FALSE),IF(D369='Gear Train'!$R$3,VLOOKUP(C369,$Q$15:$U$514,5,FALSE),VLOOKUP(E369,$C$15:$M$514,7,FALSE)*M369)))</f>
        <v/>
      </c>
      <c r="J369" s="26" t="str">
        <f>IF(C369="","",IF(OR(D369='Gear Train'!$R$6,D369='Gear Train'!$R$7,D369='Gear Train'!$R$8,F369='Gear Train'!$R$7),VLOOKUP(E369,$C$15:$M$514,8,FALSE),IF(D369='Gear Train'!$R$3,E369/I369,VLOOKUP(E369,$C$15:$M$514,8,FALSE)/M369)))</f>
        <v/>
      </c>
      <c r="K369" s="27" t="str">
        <f>IF(C369="","",IF(E369=$C$10,$C$11,IF(OR(D369='Gear Train'!$R$4,D369='Gear Train'!$R$5),IF(OR(F369='Gear Train'!$R$4,F369='Gear Train'!$R$5,F369='Gear Train'!$R$6),IF(VLOOKUP(E369,$C$15:$M$514,9,FALSE)='Gear Train'!$C$3,'Gear Train'!$C$4,'Gear Train'!$C$3),VLOOKUP(E369,$C$15:$M$514,9,FALSE)),VLOOKUP(E369,$C$15:$M$514,9,FALSE))))</f>
        <v/>
      </c>
      <c r="L369" s="26" t="str">
        <f>IF(C369="","",IF(G369="-","-",IF(K369='Gear Train'!$C$3,MOD(G369+J369*360,360),MOD(G369-J369*360,360))))</f>
        <v/>
      </c>
      <c r="M369" s="26" t="str">
        <f>IF(C369="","",IF(OR(D369='Gear Train'!$R$6,D369='Gear Train'!$R$7,D369='Gear Train'!$R$8,F369='Gear Train'!$R$7),VLOOKUP(E369,$C$15:$M$514,10,FALSE),IF(D369='Gear Train'!$R$3,"-",IF(F369='Gear Train'!$R$3,1,H369/VLOOKUP(E369,$Q$15:$T$514,4,FALSE)))))</f>
        <v/>
      </c>
      <c r="N369" s="26" t="str">
        <f t="shared" si="26"/>
        <v/>
      </c>
      <c r="O369" s="28" t="str">
        <f t="shared" si="27"/>
        <v/>
      </c>
      <c r="Q369" s="21"/>
      <c r="R369" s="21"/>
      <c r="S369" s="29"/>
      <c r="T369" s="29"/>
      <c r="U369" s="29"/>
      <c r="AD369" s="1"/>
      <c r="AE369" s="1"/>
      <c r="AF369" s="1"/>
      <c r="AG369" s="1"/>
      <c r="AH369" s="1"/>
    </row>
    <row r="370" spans="2:34">
      <c r="B370" s="20"/>
      <c r="C370" s="21"/>
      <c r="D370" s="22" t="str">
        <f t="shared" si="24"/>
        <v/>
      </c>
      <c r="E370" s="21"/>
      <c r="F370" s="24" t="str">
        <f t="shared" si="25"/>
        <v/>
      </c>
      <c r="G370" s="25" t="str">
        <f>IF(C370="","",IF(D370='Gear Train'!$R$3,"-",VLOOKUP(C370,$Q$15:$S$514,3,FALSE)))</f>
        <v/>
      </c>
      <c r="H370" s="25" t="str">
        <f>IF(C370="","",IF(OR(D370='Gear Train'!$R$7,D370='Gear Train'!$R$3,D370='Gear Train'!$R$8),"-",VLOOKUP(C370,$Q$15:$T$514,4,FALSE)))</f>
        <v/>
      </c>
      <c r="I370" s="26" t="str">
        <f>IF(C370="","",IF(OR(D370='Gear Train'!$R$6,D370='Gear Train'!$R$7,D370='Gear Train'!$R$8,F370='Gear Train'!$R$7),VLOOKUP(E370,$C$15:$M$514,7,FALSE),IF(D370='Gear Train'!$R$3,VLOOKUP(C370,$Q$15:$U$514,5,FALSE),VLOOKUP(E370,$C$15:$M$514,7,FALSE)*M370)))</f>
        <v/>
      </c>
      <c r="J370" s="26" t="str">
        <f>IF(C370="","",IF(OR(D370='Gear Train'!$R$6,D370='Gear Train'!$R$7,D370='Gear Train'!$R$8,F370='Gear Train'!$R$7),VLOOKUP(E370,$C$15:$M$514,8,FALSE),IF(D370='Gear Train'!$R$3,E370/I370,VLOOKUP(E370,$C$15:$M$514,8,FALSE)/M370)))</f>
        <v/>
      </c>
      <c r="K370" s="27" t="str">
        <f>IF(C370="","",IF(E370=$C$10,$C$11,IF(OR(D370='Gear Train'!$R$4,D370='Gear Train'!$R$5),IF(OR(F370='Gear Train'!$R$4,F370='Gear Train'!$R$5,F370='Gear Train'!$R$6),IF(VLOOKUP(E370,$C$15:$M$514,9,FALSE)='Gear Train'!$C$3,'Gear Train'!$C$4,'Gear Train'!$C$3),VLOOKUP(E370,$C$15:$M$514,9,FALSE)),VLOOKUP(E370,$C$15:$M$514,9,FALSE))))</f>
        <v/>
      </c>
      <c r="L370" s="26" t="str">
        <f>IF(C370="","",IF(G370="-","-",IF(K370='Gear Train'!$C$3,MOD(G370+J370*360,360),MOD(G370-J370*360,360))))</f>
        <v/>
      </c>
      <c r="M370" s="26" t="str">
        <f>IF(C370="","",IF(OR(D370='Gear Train'!$R$6,D370='Gear Train'!$R$7,D370='Gear Train'!$R$8,F370='Gear Train'!$R$7),VLOOKUP(E370,$C$15:$M$514,10,FALSE),IF(D370='Gear Train'!$R$3,"-",IF(F370='Gear Train'!$R$3,1,H370/VLOOKUP(E370,$Q$15:$T$514,4,FALSE)))))</f>
        <v/>
      </c>
      <c r="N370" s="26" t="str">
        <f t="shared" si="26"/>
        <v/>
      </c>
      <c r="O370" s="28" t="str">
        <f t="shared" si="27"/>
        <v/>
      </c>
      <c r="Q370" s="21"/>
      <c r="R370" s="21"/>
      <c r="S370" s="29"/>
      <c r="T370" s="29"/>
      <c r="U370" s="29"/>
      <c r="AD370" s="1"/>
      <c r="AE370" s="1"/>
      <c r="AF370" s="1"/>
      <c r="AG370" s="1"/>
      <c r="AH370" s="1"/>
    </row>
    <row r="371" spans="2:34">
      <c r="B371" s="20"/>
      <c r="C371" s="21"/>
      <c r="D371" s="22" t="str">
        <f t="shared" si="24"/>
        <v/>
      </c>
      <c r="E371" s="21"/>
      <c r="F371" s="24" t="str">
        <f t="shared" si="25"/>
        <v/>
      </c>
      <c r="G371" s="25" t="str">
        <f>IF(C371="","",IF(D371='Gear Train'!$R$3,"-",VLOOKUP(C371,$Q$15:$S$514,3,FALSE)))</f>
        <v/>
      </c>
      <c r="H371" s="25" t="str">
        <f>IF(C371="","",IF(OR(D371='Gear Train'!$R$7,D371='Gear Train'!$R$3,D371='Gear Train'!$R$8),"-",VLOOKUP(C371,$Q$15:$T$514,4,FALSE)))</f>
        <v/>
      </c>
      <c r="I371" s="26" t="str">
        <f>IF(C371="","",IF(OR(D371='Gear Train'!$R$6,D371='Gear Train'!$R$7,D371='Gear Train'!$R$8,F371='Gear Train'!$R$7),VLOOKUP(E371,$C$15:$M$514,7,FALSE),IF(D371='Gear Train'!$R$3,VLOOKUP(C371,$Q$15:$U$514,5,FALSE),VLOOKUP(E371,$C$15:$M$514,7,FALSE)*M371)))</f>
        <v/>
      </c>
      <c r="J371" s="26" t="str">
        <f>IF(C371="","",IF(OR(D371='Gear Train'!$R$6,D371='Gear Train'!$R$7,D371='Gear Train'!$R$8,F371='Gear Train'!$R$7),VLOOKUP(E371,$C$15:$M$514,8,FALSE),IF(D371='Gear Train'!$R$3,E371/I371,VLOOKUP(E371,$C$15:$M$514,8,FALSE)/M371)))</f>
        <v/>
      </c>
      <c r="K371" s="27" t="str">
        <f>IF(C371="","",IF(E371=$C$10,$C$11,IF(OR(D371='Gear Train'!$R$4,D371='Gear Train'!$R$5),IF(OR(F371='Gear Train'!$R$4,F371='Gear Train'!$R$5,F371='Gear Train'!$R$6),IF(VLOOKUP(E371,$C$15:$M$514,9,FALSE)='Gear Train'!$C$3,'Gear Train'!$C$4,'Gear Train'!$C$3),VLOOKUP(E371,$C$15:$M$514,9,FALSE)),VLOOKUP(E371,$C$15:$M$514,9,FALSE))))</f>
        <v/>
      </c>
      <c r="L371" s="26" t="str">
        <f>IF(C371="","",IF(G371="-","-",IF(K371='Gear Train'!$C$3,MOD(G371+J371*360,360),MOD(G371-J371*360,360))))</f>
        <v/>
      </c>
      <c r="M371" s="26" t="str">
        <f>IF(C371="","",IF(OR(D371='Gear Train'!$R$6,D371='Gear Train'!$R$7,D371='Gear Train'!$R$8,F371='Gear Train'!$R$7),VLOOKUP(E371,$C$15:$M$514,10,FALSE),IF(D371='Gear Train'!$R$3,"-",IF(F371='Gear Train'!$R$3,1,H371/VLOOKUP(E371,$Q$15:$T$514,4,FALSE)))))</f>
        <v/>
      </c>
      <c r="N371" s="26" t="str">
        <f t="shared" si="26"/>
        <v/>
      </c>
      <c r="O371" s="28" t="str">
        <f t="shared" si="27"/>
        <v/>
      </c>
      <c r="Q371" s="21"/>
      <c r="R371" s="21"/>
      <c r="S371" s="29"/>
      <c r="T371" s="29"/>
      <c r="U371" s="29"/>
      <c r="AD371" s="1"/>
      <c r="AE371" s="1"/>
      <c r="AF371" s="1"/>
      <c r="AG371" s="1"/>
      <c r="AH371" s="1"/>
    </row>
    <row r="372" spans="2:34">
      <c r="B372" s="20"/>
      <c r="C372" s="21"/>
      <c r="D372" s="22" t="str">
        <f t="shared" si="24"/>
        <v/>
      </c>
      <c r="E372" s="21"/>
      <c r="F372" s="24" t="str">
        <f t="shared" si="25"/>
        <v/>
      </c>
      <c r="G372" s="25" t="str">
        <f>IF(C372="","",IF(D372='Gear Train'!$R$3,"-",VLOOKUP(C372,$Q$15:$S$514,3,FALSE)))</f>
        <v/>
      </c>
      <c r="H372" s="25" t="str">
        <f>IF(C372="","",IF(OR(D372='Gear Train'!$R$7,D372='Gear Train'!$R$3,D372='Gear Train'!$R$8),"-",VLOOKUP(C372,$Q$15:$T$514,4,FALSE)))</f>
        <v/>
      </c>
      <c r="I372" s="26" t="str">
        <f>IF(C372="","",IF(OR(D372='Gear Train'!$R$6,D372='Gear Train'!$R$7,D372='Gear Train'!$R$8,F372='Gear Train'!$R$7),VLOOKUP(E372,$C$15:$M$514,7,FALSE),IF(D372='Gear Train'!$R$3,VLOOKUP(C372,$Q$15:$U$514,5,FALSE),VLOOKUP(E372,$C$15:$M$514,7,FALSE)*M372)))</f>
        <v/>
      </c>
      <c r="J372" s="26" t="str">
        <f>IF(C372="","",IF(OR(D372='Gear Train'!$R$6,D372='Gear Train'!$R$7,D372='Gear Train'!$R$8,F372='Gear Train'!$R$7),VLOOKUP(E372,$C$15:$M$514,8,FALSE),IF(D372='Gear Train'!$R$3,E372/I372,VLOOKUP(E372,$C$15:$M$514,8,FALSE)/M372)))</f>
        <v/>
      </c>
      <c r="K372" s="27" t="str">
        <f>IF(C372="","",IF(E372=$C$10,$C$11,IF(OR(D372='Gear Train'!$R$4,D372='Gear Train'!$R$5),IF(OR(F372='Gear Train'!$R$4,F372='Gear Train'!$R$5,F372='Gear Train'!$R$6),IF(VLOOKUP(E372,$C$15:$M$514,9,FALSE)='Gear Train'!$C$3,'Gear Train'!$C$4,'Gear Train'!$C$3),VLOOKUP(E372,$C$15:$M$514,9,FALSE)),VLOOKUP(E372,$C$15:$M$514,9,FALSE))))</f>
        <v/>
      </c>
      <c r="L372" s="26" t="str">
        <f>IF(C372="","",IF(G372="-","-",IF(K372='Gear Train'!$C$3,MOD(G372+J372*360,360),MOD(G372-J372*360,360))))</f>
        <v/>
      </c>
      <c r="M372" s="26" t="str">
        <f>IF(C372="","",IF(OR(D372='Gear Train'!$R$6,D372='Gear Train'!$R$7,D372='Gear Train'!$R$8,F372='Gear Train'!$R$7),VLOOKUP(E372,$C$15:$M$514,10,FALSE),IF(D372='Gear Train'!$R$3,"-",IF(F372='Gear Train'!$R$3,1,H372/VLOOKUP(E372,$Q$15:$T$514,4,FALSE)))))</f>
        <v/>
      </c>
      <c r="N372" s="26" t="str">
        <f t="shared" si="26"/>
        <v/>
      </c>
      <c r="O372" s="28" t="str">
        <f t="shared" si="27"/>
        <v/>
      </c>
      <c r="Q372" s="21"/>
      <c r="R372" s="21"/>
      <c r="S372" s="29"/>
      <c r="T372" s="29"/>
      <c r="U372" s="29"/>
      <c r="AD372" s="1"/>
      <c r="AE372" s="1"/>
      <c r="AF372" s="1"/>
      <c r="AG372" s="1"/>
      <c r="AH372" s="1"/>
    </row>
    <row r="373" spans="2:34">
      <c r="B373" s="20"/>
      <c r="C373" s="21"/>
      <c r="D373" s="22" t="str">
        <f t="shared" si="24"/>
        <v/>
      </c>
      <c r="E373" s="21"/>
      <c r="F373" s="24" t="str">
        <f t="shared" si="25"/>
        <v/>
      </c>
      <c r="G373" s="25" t="str">
        <f>IF(C373="","",IF(D373='Gear Train'!$R$3,"-",VLOOKUP(C373,$Q$15:$S$514,3,FALSE)))</f>
        <v/>
      </c>
      <c r="H373" s="25" t="str">
        <f>IF(C373="","",IF(OR(D373='Gear Train'!$R$7,D373='Gear Train'!$R$3,D373='Gear Train'!$R$8),"-",VLOOKUP(C373,$Q$15:$T$514,4,FALSE)))</f>
        <v/>
      </c>
      <c r="I373" s="26" t="str">
        <f>IF(C373="","",IF(OR(D373='Gear Train'!$R$6,D373='Gear Train'!$R$7,D373='Gear Train'!$R$8,F373='Gear Train'!$R$7),VLOOKUP(E373,$C$15:$M$514,7,FALSE),IF(D373='Gear Train'!$R$3,VLOOKUP(C373,$Q$15:$U$514,5,FALSE),VLOOKUP(E373,$C$15:$M$514,7,FALSE)*M373)))</f>
        <v/>
      </c>
      <c r="J373" s="26" t="str">
        <f>IF(C373="","",IF(OR(D373='Gear Train'!$R$6,D373='Gear Train'!$R$7,D373='Gear Train'!$R$8,F373='Gear Train'!$R$7),VLOOKUP(E373,$C$15:$M$514,8,FALSE),IF(D373='Gear Train'!$R$3,E373/I373,VLOOKUP(E373,$C$15:$M$514,8,FALSE)/M373)))</f>
        <v/>
      </c>
      <c r="K373" s="27" t="str">
        <f>IF(C373="","",IF(E373=$C$10,$C$11,IF(OR(D373='Gear Train'!$R$4,D373='Gear Train'!$R$5),IF(OR(F373='Gear Train'!$R$4,F373='Gear Train'!$R$5,F373='Gear Train'!$R$6),IF(VLOOKUP(E373,$C$15:$M$514,9,FALSE)='Gear Train'!$C$3,'Gear Train'!$C$4,'Gear Train'!$C$3),VLOOKUP(E373,$C$15:$M$514,9,FALSE)),VLOOKUP(E373,$C$15:$M$514,9,FALSE))))</f>
        <v/>
      </c>
      <c r="L373" s="26" t="str">
        <f>IF(C373="","",IF(G373="-","-",IF(K373='Gear Train'!$C$3,MOD(G373+J373*360,360),MOD(G373-J373*360,360))))</f>
        <v/>
      </c>
      <c r="M373" s="26" t="str">
        <f>IF(C373="","",IF(OR(D373='Gear Train'!$R$6,D373='Gear Train'!$R$7,D373='Gear Train'!$R$8,F373='Gear Train'!$R$7),VLOOKUP(E373,$C$15:$M$514,10,FALSE),IF(D373='Gear Train'!$R$3,"-",IF(F373='Gear Train'!$R$3,1,H373/VLOOKUP(E373,$Q$15:$T$514,4,FALSE)))))</f>
        <v/>
      </c>
      <c r="N373" s="26" t="str">
        <f t="shared" si="26"/>
        <v/>
      </c>
      <c r="O373" s="28" t="str">
        <f t="shared" si="27"/>
        <v/>
      </c>
      <c r="Q373" s="21"/>
      <c r="R373" s="21"/>
      <c r="S373" s="29"/>
      <c r="T373" s="29"/>
      <c r="U373" s="29"/>
      <c r="AD373" s="1"/>
      <c r="AE373" s="1"/>
      <c r="AF373" s="1"/>
      <c r="AG373" s="1"/>
      <c r="AH373" s="1"/>
    </row>
    <row r="374" spans="2:34">
      <c r="B374" s="20"/>
      <c r="C374" s="21"/>
      <c r="D374" s="22" t="str">
        <f t="shared" si="24"/>
        <v/>
      </c>
      <c r="E374" s="21"/>
      <c r="F374" s="24" t="str">
        <f t="shared" si="25"/>
        <v/>
      </c>
      <c r="G374" s="25" t="str">
        <f>IF(C374="","",IF(D374='Gear Train'!$R$3,"-",VLOOKUP(C374,$Q$15:$S$514,3,FALSE)))</f>
        <v/>
      </c>
      <c r="H374" s="25" t="str">
        <f>IF(C374="","",IF(OR(D374='Gear Train'!$R$7,D374='Gear Train'!$R$3,D374='Gear Train'!$R$8),"-",VLOOKUP(C374,$Q$15:$T$514,4,FALSE)))</f>
        <v/>
      </c>
      <c r="I374" s="26" t="str">
        <f>IF(C374="","",IF(OR(D374='Gear Train'!$R$6,D374='Gear Train'!$R$7,D374='Gear Train'!$R$8,F374='Gear Train'!$R$7),VLOOKUP(E374,$C$15:$M$514,7,FALSE),IF(D374='Gear Train'!$R$3,VLOOKUP(C374,$Q$15:$U$514,5,FALSE),VLOOKUP(E374,$C$15:$M$514,7,FALSE)*M374)))</f>
        <v/>
      </c>
      <c r="J374" s="26" t="str">
        <f>IF(C374="","",IF(OR(D374='Gear Train'!$R$6,D374='Gear Train'!$R$7,D374='Gear Train'!$R$8,F374='Gear Train'!$R$7),VLOOKUP(E374,$C$15:$M$514,8,FALSE),IF(D374='Gear Train'!$R$3,E374/I374,VLOOKUP(E374,$C$15:$M$514,8,FALSE)/M374)))</f>
        <v/>
      </c>
      <c r="K374" s="27" t="str">
        <f>IF(C374="","",IF(E374=$C$10,$C$11,IF(OR(D374='Gear Train'!$R$4,D374='Gear Train'!$R$5),IF(OR(F374='Gear Train'!$R$4,F374='Gear Train'!$R$5,F374='Gear Train'!$R$6),IF(VLOOKUP(E374,$C$15:$M$514,9,FALSE)='Gear Train'!$C$3,'Gear Train'!$C$4,'Gear Train'!$C$3),VLOOKUP(E374,$C$15:$M$514,9,FALSE)),VLOOKUP(E374,$C$15:$M$514,9,FALSE))))</f>
        <v/>
      </c>
      <c r="L374" s="26" t="str">
        <f>IF(C374="","",IF(G374="-","-",IF(K374='Gear Train'!$C$3,MOD(G374+J374*360,360),MOD(G374-J374*360,360))))</f>
        <v/>
      </c>
      <c r="M374" s="26" t="str">
        <f>IF(C374="","",IF(OR(D374='Gear Train'!$R$6,D374='Gear Train'!$R$7,D374='Gear Train'!$R$8,F374='Gear Train'!$R$7),VLOOKUP(E374,$C$15:$M$514,10,FALSE),IF(D374='Gear Train'!$R$3,"-",IF(F374='Gear Train'!$R$3,1,H374/VLOOKUP(E374,$Q$15:$T$514,4,FALSE)))))</f>
        <v/>
      </c>
      <c r="N374" s="26" t="str">
        <f t="shared" si="26"/>
        <v/>
      </c>
      <c r="O374" s="28" t="str">
        <f t="shared" si="27"/>
        <v/>
      </c>
      <c r="Q374" s="21"/>
      <c r="R374" s="21"/>
      <c r="S374" s="29"/>
      <c r="T374" s="29"/>
      <c r="U374" s="29"/>
      <c r="AD374" s="1"/>
      <c r="AE374" s="1"/>
      <c r="AF374" s="1"/>
      <c r="AG374" s="1"/>
      <c r="AH374" s="1"/>
    </row>
    <row r="375" spans="2:34">
      <c r="B375" s="20"/>
      <c r="C375" s="21"/>
      <c r="D375" s="22" t="str">
        <f t="shared" si="24"/>
        <v/>
      </c>
      <c r="E375" s="21"/>
      <c r="F375" s="24" t="str">
        <f t="shared" si="25"/>
        <v/>
      </c>
      <c r="G375" s="25" t="str">
        <f>IF(C375="","",IF(D375='Gear Train'!$R$3,"-",VLOOKUP(C375,$Q$15:$S$514,3,FALSE)))</f>
        <v/>
      </c>
      <c r="H375" s="25" t="str">
        <f>IF(C375="","",IF(OR(D375='Gear Train'!$R$7,D375='Gear Train'!$R$3,D375='Gear Train'!$R$8),"-",VLOOKUP(C375,$Q$15:$T$514,4,FALSE)))</f>
        <v/>
      </c>
      <c r="I375" s="26" t="str">
        <f>IF(C375="","",IF(OR(D375='Gear Train'!$R$6,D375='Gear Train'!$R$7,D375='Gear Train'!$R$8,F375='Gear Train'!$R$7),VLOOKUP(E375,$C$15:$M$514,7,FALSE),IF(D375='Gear Train'!$R$3,VLOOKUP(C375,$Q$15:$U$514,5,FALSE),VLOOKUP(E375,$C$15:$M$514,7,FALSE)*M375)))</f>
        <v/>
      </c>
      <c r="J375" s="26" t="str">
        <f>IF(C375="","",IF(OR(D375='Gear Train'!$R$6,D375='Gear Train'!$R$7,D375='Gear Train'!$R$8,F375='Gear Train'!$R$7),VLOOKUP(E375,$C$15:$M$514,8,FALSE),IF(D375='Gear Train'!$R$3,E375/I375,VLOOKUP(E375,$C$15:$M$514,8,FALSE)/M375)))</f>
        <v/>
      </c>
      <c r="K375" s="27" t="str">
        <f>IF(C375="","",IF(E375=$C$10,$C$11,IF(OR(D375='Gear Train'!$R$4,D375='Gear Train'!$R$5),IF(OR(F375='Gear Train'!$R$4,F375='Gear Train'!$R$5,F375='Gear Train'!$R$6),IF(VLOOKUP(E375,$C$15:$M$514,9,FALSE)='Gear Train'!$C$3,'Gear Train'!$C$4,'Gear Train'!$C$3),VLOOKUP(E375,$C$15:$M$514,9,FALSE)),VLOOKUP(E375,$C$15:$M$514,9,FALSE))))</f>
        <v/>
      </c>
      <c r="L375" s="26" t="str">
        <f>IF(C375="","",IF(G375="-","-",IF(K375='Gear Train'!$C$3,MOD(G375+J375*360,360),MOD(G375-J375*360,360))))</f>
        <v/>
      </c>
      <c r="M375" s="26" t="str">
        <f>IF(C375="","",IF(OR(D375='Gear Train'!$R$6,D375='Gear Train'!$R$7,D375='Gear Train'!$R$8,F375='Gear Train'!$R$7),VLOOKUP(E375,$C$15:$M$514,10,FALSE),IF(D375='Gear Train'!$R$3,"-",IF(F375='Gear Train'!$R$3,1,H375/VLOOKUP(E375,$Q$15:$T$514,4,FALSE)))))</f>
        <v/>
      </c>
      <c r="N375" s="26" t="str">
        <f t="shared" si="26"/>
        <v/>
      </c>
      <c r="O375" s="28" t="str">
        <f t="shared" si="27"/>
        <v/>
      </c>
      <c r="Q375" s="21"/>
      <c r="R375" s="21"/>
      <c r="S375" s="29"/>
      <c r="T375" s="29"/>
      <c r="U375" s="29"/>
      <c r="AD375" s="1"/>
      <c r="AE375" s="1"/>
      <c r="AF375" s="1"/>
      <c r="AG375" s="1"/>
      <c r="AH375" s="1"/>
    </row>
    <row r="376" spans="2:34">
      <c r="B376" s="20"/>
      <c r="C376" s="21"/>
      <c r="D376" s="22" t="str">
        <f t="shared" si="24"/>
        <v/>
      </c>
      <c r="E376" s="21"/>
      <c r="F376" s="24" t="str">
        <f t="shared" si="25"/>
        <v/>
      </c>
      <c r="G376" s="25" t="str">
        <f>IF(C376="","",IF(D376='Gear Train'!$R$3,"-",VLOOKUP(C376,$Q$15:$S$514,3,FALSE)))</f>
        <v/>
      </c>
      <c r="H376" s="25" t="str">
        <f>IF(C376="","",IF(OR(D376='Gear Train'!$R$7,D376='Gear Train'!$R$3,D376='Gear Train'!$R$8),"-",VLOOKUP(C376,$Q$15:$T$514,4,FALSE)))</f>
        <v/>
      </c>
      <c r="I376" s="26" t="str">
        <f>IF(C376="","",IF(OR(D376='Gear Train'!$R$6,D376='Gear Train'!$R$7,D376='Gear Train'!$R$8,F376='Gear Train'!$R$7),VLOOKUP(E376,$C$15:$M$514,7,FALSE),IF(D376='Gear Train'!$R$3,VLOOKUP(C376,$Q$15:$U$514,5,FALSE),VLOOKUP(E376,$C$15:$M$514,7,FALSE)*M376)))</f>
        <v/>
      </c>
      <c r="J376" s="26" t="str">
        <f>IF(C376="","",IF(OR(D376='Gear Train'!$R$6,D376='Gear Train'!$R$7,D376='Gear Train'!$R$8,F376='Gear Train'!$R$7),VLOOKUP(E376,$C$15:$M$514,8,FALSE),IF(D376='Gear Train'!$R$3,E376/I376,VLOOKUP(E376,$C$15:$M$514,8,FALSE)/M376)))</f>
        <v/>
      </c>
      <c r="K376" s="27" t="str">
        <f>IF(C376="","",IF(E376=$C$10,$C$11,IF(OR(D376='Gear Train'!$R$4,D376='Gear Train'!$R$5),IF(OR(F376='Gear Train'!$R$4,F376='Gear Train'!$R$5,F376='Gear Train'!$R$6),IF(VLOOKUP(E376,$C$15:$M$514,9,FALSE)='Gear Train'!$C$3,'Gear Train'!$C$4,'Gear Train'!$C$3),VLOOKUP(E376,$C$15:$M$514,9,FALSE)),VLOOKUP(E376,$C$15:$M$514,9,FALSE))))</f>
        <v/>
      </c>
      <c r="L376" s="26" t="str">
        <f>IF(C376="","",IF(G376="-","-",IF(K376='Gear Train'!$C$3,MOD(G376+J376*360,360),MOD(G376-J376*360,360))))</f>
        <v/>
      </c>
      <c r="M376" s="26" t="str">
        <f>IF(C376="","",IF(OR(D376='Gear Train'!$R$6,D376='Gear Train'!$R$7,D376='Gear Train'!$R$8,F376='Gear Train'!$R$7),VLOOKUP(E376,$C$15:$M$514,10,FALSE),IF(D376='Gear Train'!$R$3,"-",IF(F376='Gear Train'!$R$3,1,H376/VLOOKUP(E376,$Q$15:$T$514,4,FALSE)))))</f>
        <v/>
      </c>
      <c r="N376" s="26" t="str">
        <f t="shared" si="26"/>
        <v/>
      </c>
      <c r="O376" s="28" t="str">
        <f t="shared" si="27"/>
        <v/>
      </c>
      <c r="Q376" s="21"/>
      <c r="R376" s="21"/>
      <c r="S376" s="29"/>
      <c r="T376" s="29"/>
      <c r="U376" s="29"/>
      <c r="AD376" s="1"/>
      <c r="AE376" s="1"/>
      <c r="AF376" s="1"/>
      <c r="AG376" s="1"/>
      <c r="AH376" s="1"/>
    </row>
    <row r="377" spans="2:34">
      <c r="B377" s="20"/>
      <c r="C377" s="21"/>
      <c r="D377" s="22" t="str">
        <f t="shared" si="24"/>
        <v/>
      </c>
      <c r="E377" s="21"/>
      <c r="F377" s="24" t="str">
        <f t="shared" si="25"/>
        <v/>
      </c>
      <c r="G377" s="25" t="str">
        <f>IF(C377="","",IF(D377='Gear Train'!$R$3,"-",VLOOKUP(C377,$Q$15:$S$514,3,FALSE)))</f>
        <v/>
      </c>
      <c r="H377" s="25" t="str">
        <f>IF(C377="","",IF(OR(D377='Gear Train'!$R$7,D377='Gear Train'!$R$3,D377='Gear Train'!$R$8),"-",VLOOKUP(C377,$Q$15:$T$514,4,FALSE)))</f>
        <v/>
      </c>
      <c r="I377" s="26" t="str">
        <f>IF(C377="","",IF(OR(D377='Gear Train'!$R$6,D377='Gear Train'!$R$7,D377='Gear Train'!$R$8,F377='Gear Train'!$R$7),VLOOKUP(E377,$C$15:$M$514,7,FALSE),IF(D377='Gear Train'!$R$3,VLOOKUP(C377,$Q$15:$U$514,5,FALSE),VLOOKUP(E377,$C$15:$M$514,7,FALSE)*M377)))</f>
        <v/>
      </c>
      <c r="J377" s="26" t="str">
        <f>IF(C377="","",IF(OR(D377='Gear Train'!$R$6,D377='Gear Train'!$R$7,D377='Gear Train'!$R$8,F377='Gear Train'!$R$7),VLOOKUP(E377,$C$15:$M$514,8,FALSE),IF(D377='Gear Train'!$R$3,E377/I377,VLOOKUP(E377,$C$15:$M$514,8,FALSE)/M377)))</f>
        <v/>
      </c>
      <c r="K377" s="27" t="str">
        <f>IF(C377="","",IF(E377=$C$10,$C$11,IF(OR(D377='Gear Train'!$R$4,D377='Gear Train'!$R$5),IF(OR(F377='Gear Train'!$R$4,F377='Gear Train'!$R$5,F377='Gear Train'!$R$6),IF(VLOOKUP(E377,$C$15:$M$514,9,FALSE)='Gear Train'!$C$3,'Gear Train'!$C$4,'Gear Train'!$C$3),VLOOKUP(E377,$C$15:$M$514,9,FALSE)),VLOOKUP(E377,$C$15:$M$514,9,FALSE))))</f>
        <v/>
      </c>
      <c r="L377" s="26" t="str">
        <f>IF(C377="","",IF(G377="-","-",IF(K377='Gear Train'!$C$3,MOD(G377+J377*360,360),MOD(G377-J377*360,360))))</f>
        <v/>
      </c>
      <c r="M377" s="26" t="str">
        <f>IF(C377="","",IF(OR(D377='Gear Train'!$R$6,D377='Gear Train'!$R$7,D377='Gear Train'!$R$8,F377='Gear Train'!$R$7),VLOOKUP(E377,$C$15:$M$514,10,FALSE),IF(D377='Gear Train'!$R$3,"-",IF(F377='Gear Train'!$R$3,1,H377/VLOOKUP(E377,$Q$15:$T$514,4,FALSE)))))</f>
        <v/>
      </c>
      <c r="N377" s="26" t="str">
        <f t="shared" si="26"/>
        <v/>
      </c>
      <c r="O377" s="28" t="str">
        <f t="shared" si="27"/>
        <v/>
      </c>
      <c r="Q377" s="21"/>
      <c r="R377" s="21"/>
      <c r="S377" s="29"/>
      <c r="T377" s="29"/>
      <c r="U377" s="29"/>
      <c r="AD377" s="1"/>
      <c r="AE377" s="1"/>
      <c r="AF377" s="1"/>
      <c r="AG377" s="1"/>
      <c r="AH377" s="1"/>
    </row>
    <row r="378" spans="2:34">
      <c r="B378" s="20"/>
      <c r="C378" s="21"/>
      <c r="D378" s="22" t="str">
        <f t="shared" si="24"/>
        <v/>
      </c>
      <c r="E378" s="21"/>
      <c r="F378" s="24" t="str">
        <f t="shared" si="25"/>
        <v/>
      </c>
      <c r="G378" s="25" t="str">
        <f>IF(C378="","",IF(D378='Gear Train'!$R$3,"-",VLOOKUP(C378,$Q$15:$S$514,3,FALSE)))</f>
        <v/>
      </c>
      <c r="H378" s="25" t="str">
        <f>IF(C378="","",IF(OR(D378='Gear Train'!$R$7,D378='Gear Train'!$R$3,D378='Gear Train'!$R$8),"-",VLOOKUP(C378,$Q$15:$T$514,4,FALSE)))</f>
        <v/>
      </c>
      <c r="I378" s="26" t="str">
        <f>IF(C378="","",IF(OR(D378='Gear Train'!$R$6,D378='Gear Train'!$R$7,D378='Gear Train'!$R$8,F378='Gear Train'!$R$7),VLOOKUP(E378,$C$15:$M$514,7,FALSE),IF(D378='Gear Train'!$R$3,VLOOKUP(C378,$Q$15:$U$514,5,FALSE),VLOOKUP(E378,$C$15:$M$514,7,FALSE)*M378)))</f>
        <v/>
      </c>
      <c r="J378" s="26" t="str">
        <f>IF(C378="","",IF(OR(D378='Gear Train'!$R$6,D378='Gear Train'!$R$7,D378='Gear Train'!$R$8,F378='Gear Train'!$R$7),VLOOKUP(E378,$C$15:$M$514,8,FALSE),IF(D378='Gear Train'!$R$3,E378/I378,VLOOKUP(E378,$C$15:$M$514,8,FALSE)/M378)))</f>
        <v/>
      </c>
      <c r="K378" s="27" t="str">
        <f>IF(C378="","",IF(E378=$C$10,$C$11,IF(OR(D378='Gear Train'!$R$4,D378='Gear Train'!$R$5),IF(OR(F378='Gear Train'!$R$4,F378='Gear Train'!$R$5,F378='Gear Train'!$R$6),IF(VLOOKUP(E378,$C$15:$M$514,9,FALSE)='Gear Train'!$C$3,'Gear Train'!$C$4,'Gear Train'!$C$3),VLOOKUP(E378,$C$15:$M$514,9,FALSE)),VLOOKUP(E378,$C$15:$M$514,9,FALSE))))</f>
        <v/>
      </c>
      <c r="L378" s="26" t="str">
        <f>IF(C378="","",IF(G378="-","-",IF(K378='Gear Train'!$C$3,MOD(G378+J378*360,360),MOD(G378-J378*360,360))))</f>
        <v/>
      </c>
      <c r="M378" s="26" t="str">
        <f>IF(C378="","",IF(OR(D378='Gear Train'!$R$6,D378='Gear Train'!$R$7,D378='Gear Train'!$R$8,F378='Gear Train'!$R$7),VLOOKUP(E378,$C$15:$M$514,10,FALSE),IF(D378='Gear Train'!$R$3,"-",IF(F378='Gear Train'!$R$3,1,H378/VLOOKUP(E378,$Q$15:$T$514,4,FALSE)))))</f>
        <v/>
      </c>
      <c r="N378" s="26" t="str">
        <f t="shared" si="26"/>
        <v/>
      </c>
      <c r="O378" s="28" t="str">
        <f t="shared" si="27"/>
        <v/>
      </c>
      <c r="Q378" s="21"/>
      <c r="R378" s="21"/>
      <c r="S378" s="29"/>
      <c r="T378" s="29"/>
      <c r="U378" s="29"/>
      <c r="AD378" s="1"/>
      <c r="AE378" s="1"/>
      <c r="AF378" s="1"/>
      <c r="AG378" s="1"/>
      <c r="AH378" s="1"/>
    </row>
    <row r="379" spans="2:34">
      <c r="B379" s="20"/>
      <c r="C379" s="21"/>
      <c r="D379" s="22" t="str">
        <f t="shared" si="24"/>
        <v/>
      </c>
      <c r="E379" s="21"/>
      <c r="F379" s="24" t="str">
        <f t="shared" si="25"/>
        <v/>
      </c>
      <c r="G379" s="25" t="str">
        <f>IF(C379="","",IF(D379='Gear Train'!$R$3,"-",VLOOKUP(C379,$Q$15:$S$514,3,FALSE)))</f>
        <v/>
      </c>
      <c r="H379" s="25" t="str">
        <f>IF(C379="","",IF(OR(D379='Gear Train'!$R$7,D379='Gear Train'!$R$3,D379='Gear Train'!$R$8),"-",VLOOKUP(C379,$Q$15:$T$514,4,FALSE)))</f>
        <v/>
      </c>
      <c r="I379" s="26" t="str">
        <f>IF(C379="","",IF(OR(D379='Gear Train'!$R$6,D379='Gear Train'!$R$7,D379='Gear Train'!$R$8,F379='Gear Train'!$R$7),VLOOKUP(E379,$C$15:$M$514,7,FALSE),IF(D379='Gear Train'!$R$3,VLOOKUP(C379,$Q$15:$U$514,5,FALSE),VLOOKUP(E379,$C$15:$M$514,7,FALSE)*M379)))</f>
        <v/>
      </c>
      <c r="J379" s="26" t="str">
        <f>IF(C379="","",IF(OR(D379='Gear Train'!$R$6,D379='Gear Train'!$R$7,D379='Gear Train'!$R$8,F379='Gear Train'!$R$7),VLOOKUP(E379,$C$15:$M$514,8,FALSE),IF(D379='Gear Train'!$R$3,E379/I379,VLOOKUP(E379,$C$15:$M$514,8,FALSE)/M379)))</f>
        <v/>
      </c>
      <c r="K379" s="27" t="str">
        <f>IF(C379="","",IF(E379=$C$10,$C$11,IF(OR(D379='Gear Train'!$R$4,D379='Gear Train'!$R$5),IF(OR(F379='Gear Train'!$R$4,F379='Gear Train'!$R$5,F379='Gear Train'!$R$6),IF(VLOOKUP(E379,$C$15:$M$514,9,FALSE)='Gear Train'!$C$3,'Gear Train'!$C$4,'Gear Train'!$C$3),VLOOKUP(E379,$C$15:$M$514,9,FALSE)),VLOOKUP(E379,$C$15:$M$514,9,FALSE))))</f>
        <v/>
      </c>
      <c r="L379" s="26" t="str">
        <f>IF(C379="","",IF(G379="-","-",IF(K379='Gear Train'!$C$3,MOD(G379+J379*360,360),MOD(G379-J379*360,360))))</f>
        <v/>
      </c>
      <c r="M379" s="26" t="str">
        <f>IF(C379="","",IF(OR(D379='Gear Train'!$R$6,D379='Gear Train'!$R$7,D379='Gear Train'!$R$8,F379='Gear Train'!$R$7),VLOOKUP(E379,$C$15:$M$514,10,FALSE),IF(D379='Gear Train'!$R$3,"-",IF(F379='Gear Train'!$R$3,1,H379/VLOOKUP(E379,$Q$15:$T$514,4,FALSE)))))</f>
        <v/>
      </c>
      <c r="N379" s="26" t="str">
        <f t="shared" si="26"/>
        <v/>
      </c>
      <c r="O379" s="28" t="str">
        <f t="shared" si="27"/>
        <v/>
      </c>
      <c r="Q379" s="21"/>
      <c r="R379" s="21"/>
      <c r="S379" s="29"/>
      <c r="T379" s="29"/>
      <c r="U379" s="29"/>
      <c r="AD379" s="1"/>
      <c r="AE379" s="1"/>
      <c r="AF379" s="1"/>
      <c r="AG379" s="1"/>
      <c r="AH379" s="1"/>
    </row>
    <row r="380" spans="2:34">
      <c r="B380" s="20"/>
      <c r="C380" s="21"/>
      <c r="D380" s="22" t="str">
        <f t="shared" si="24"/>
        <v/>
      </c>
      <c r="E380" s="21"/>
      <c r="F380" s="24" t="str">
        <f t="shared" si="25"/>
        <v/>
      </c>
      <c r="G380" s="25" t="str">
        <f>IF(C380="","",IF(D380='Gear Train'!$R$3,"-",VLOOKUP(C380,$Q$15:$S$514,3,FALSE)))</f>
        <v/>
      </c>
      <c r="H380" s="25" t="str">
        <f>IF(C380="","",IF(OR(D380='Gear Train'!$R$7,D380='Gear Train'!$R$3,D380='Gear Train'!$R$8),"-",VLOOKUP(C380,$Q$15:$T$514,4,FALSE)))</f>
        <v/>
      </c>
      <c r="I380" s="26" t="str">
        <f>IF(C380="","",IF(OR(D380='Gear Train'!$R$6,D380='Gear Train'!$R$7,D380='Gear Train'!$R$8,F380='Gear Train'!$R$7),VLOOKUP(E380,$C$15:$M$514,7,FALSE),IF(D380='Gear Train'!$R$3,VLOOKUP(C380,$Q$15:$U$514,5,FALSE),VLOOKUP(E380,$C$15:$M$514,7,FALSE)*M380)))</f>
        <v/>
      </c>
      <c r="J380" s="26" t="str">
        <f>IF(C380="","",IF(OR(D380='Gear Train'!$R$6,D380='Gear Train'!$R$7,D380='Gear Train'!$R$8,F380='Gear Train'!$R$7),VLOOKUP(E380,$C$15:$M$514,8,FALSE),IF(D380='Gear Train'!$R$3,E380/I380,VLOOKUP(E380,$C$15:$M$514,8,FALSE)/M380)))</f>
        <v/>
      </c>
      <c r="K380" s="27" t="str">
        <f>IF(C380="","",IF(E380=$C$10,$C$11,IF(OR(D380='Gear Train'!$R$4,D380='Gear Train'!$R$5),IF(OR(F380='Gear Train'!$R$4,F380='Gear Train'!$R$5,F380='Gear Train'!$R$6),IF(VLOOKUP(E380,$C$15:$M$514,9,FALSE)='Gear Train'!$C$3,'Gear Train'!$C$4,'Gear Train'!$C$3),VLOOKUP(E380,$C$15:$M$514,9,FALSE)),VLOOKUP(E380,$C$15:$M$514,9,FALSE))))</f>
        <v/>
      </c>
      <c r="L380" s="26" t="str">
        <f>IF(C380="","",IF(G380="-","-",IF(K380='Gear Train'!$C$3,MOD(G380+J380*360,360),MOD(G380-J380*360,360))))</f>
        <v/>
      </c>
      <c r="M380" s="26" t="str">
        <f>IF(C380="","",IF(OR(D380='Gear Train'!$R$6,D380='Gear Train'!$R$7,D380='Gear Train'!$R$8,F380='Gear Train'!$R$7),VLOOKUP(E380,$C$15:$M$514,10,FALSE),IF(D380='Gear Train'!$R$3,"-",IF(F380='Gear Train'!$R$3,1,H380/VLOOKUP(E380,$Q$15:$T$514,4,FALSE)))))</f>
        <v/>
      </c>
      <c r="N380" s="26" t="str">
        <f t="shared" si="26"/>
        <v/>
      </c>
      <c r="O380" s="28" t="str">
        <f t="shared" si="27"/>
        <v/>
      </c>
      <c r="Q380" s="21"/>
      <c r="R380" s="21"/>
      <c r="S380" s="29"/>
      <c r="T380" s="29"/>
      <c r="U380" s="29"/>
      <c r="AD380" s="1"/>
      <c r="AE380" s="1"/>
      <c r="AF380" s="1"/>
      <c r="AG380" s="1"/>
      <c r="AH380" s="1"/>
    </row>
    <row r="381" spans="2:34">
      <c r="B381" s="20"/>
      <c r="C381" s="21"/>
      <c r="D381" s="22" t="str">
        <f t="shared" si="24"/>
        <v/>
      </c>
      <c r="E381" s="21"/>
      <c r="F381" s="24" t="str">
        <f t="shared" si="25"/>
        <v/>
      </c>
      <c r="G381" s="25" t="str">
        <f>IF(C381="","",IF(D381='Gear Train'!$R$3,"-",VLOOKUP(C381,$Q$15:$S$514,3,FALSE)))</f>
        <v/>
      </c>
      <c r="H381" s="25" t="str">
        <f>IF(C381="","",IF(OR(D381='Gear Train'!$R$7,D381='Gear Train'!$R$3,D381='Gear Train'!$R$8),"-",VLOOKUP(C381,$Q$15:$T$514,4,FALSE)))</f>
        <v/>
      </c>
      <c r="I381" s="26" t="str">
        <f>IF(C381="","",IF(OR(D381='Gear Train'!$R$6,D381='Gear Train'!$R$7,D381='Gear Train'!$R$8,F381='Gear Train'!$R$7),VLOOKUP(E381,$C$15:$M$514,7,FALSE),IF(D381='Gear Train'!$R$3,VLOOKUP(C381,$Q$15:$U$514,5,FALSE),VLOOKUP(E381,$C$15:$M$514,7,FALSE)*M381)))</f>
        <v/>
      </c>
      <c r="J381" s="26" t="str">
        <f>IF(C381="","",IF(OR(D381='Gear Train'!$R$6,D381='Gear Train'!$R$7,D381='Gear Train'!$R$8,F381='Gear Train'!$R$7),VLOOKUP(E381,$C$15:$M$514,8,FALSE),IF(D381='Gear Train'!$R$3,E381/I381,VLOOKUP(E381,$C$15:$M$514,8,FALSE)/M381)))</f>
        <v/>
      </c>
      <c r="K381" s="27" t="str">
        <f>IF(C381="","",IF(E381=$C$10,$C$11,IF(OR(D381='Gear Train'!$R$4,D381='Gear Train'!$R$5),IF(OR(F381='Gear Train'!$R$4,F381='Gear Train'!$R$5,F381='Gear Train'!$R$6),IF(VLOOKUP(E381,$C$15:$M$514,9,FALSE)='Gear Train'!$C$3,'Gear Train'!$C$4,'Gear Train'!$C$3),VLOOKUP(E381,$C$15:$M$514,9,FALSE)),VLOOKUP(E381,$C$15:$M$514,9,FALSE))))</f>
        <v/>
      </c>
      <c r="L381" s="26" t="str">
        <f>IF(C381="","",IF(G381="-","-",IF(K381='Gear Train'!$C$3,MOD(G381+J381*360,360),MOD(G381-J381*360,360))))</f>
        <v/>
      </c>
      <c r="M381" s="26" t="str">
        <f>IF(C381="","",IF(OR(D381='Gear Train'!$R$6,D381='Gear Train'!$R$7,D381='Gear Train'!$R$8,F381='Gear Train'!$R$7),VLOOKUP(E381,$C$15:$M$514,10,FALSE),IF(D381='Gear Train'!$R$3,"-",IF(F381='Gear Train'!$R$3,1,H381/VLOOKUP(E381,$Q$15:$T$514,4,FALSE)))))</f>
        <v/>
      </c>
      <c r="N381" s="26" t="str">
        <f t="shared" si="26"/>
        <v/>
      </c>
      <c r="O381" s="28" t="str">
        <f t="shared" si="27"/>
        <v/>
      </c>
      <c r="Q381" s="21"/>
      <c r="R381" s="21"/>
      <c r="S381" s="29"/>
      <c r="T381" s="29"/>
      <c r="U381" s="29"/>
      <c r="AD381" s="1"/>
      <c r="AE381" s="1"/>
      <c r="AF381" s="1"/>
      <c r="AG381" s="1"/>
      <c r="AH381" s="1"/>
    </row>
    <row r="382" spans="2:34">
      <c r="B382" s="20"/>
      <c r="C382" s="21"/>
      <c r="D382" s="22" t="str">
        <f t="shared" si="24"/>
        <v/>
      </c>
      <c r="E382" s="21"/>
      <c r="F382" s="24" t="str">
        <f t="shared" si="25"/>
        <v/>
      </c>
      <c r="G382" s="25" t="str">
        <f>IF(C382="","",IF(D382='Gear Train'!$R$3,"-",VLOOKUP(C382,$Q$15:$S$514,3,FALSE)))</f>
        <v/>
      </c>
      <c r="H382" s="25" t="str">
        <f>IF(C382="","",IF(OR(D382='Gear Train'!$R$7,D382='Gear Train'!$R$3,D382='Gear Train'!$R$8),"-",VLOOKUP(C382,$Q$15:$T$514,4,FALSE)))</f>
        <v/>
      </c>
      <c r="I382" s="26" t="str">
        <f>IF(C382="","",IF(OR(D382='Gear Train'!$R$6,D382='Gear Train'!$R$7,D382='Gear Train'!$R$8,F382='Gear Train'!$R$7),VLOOKUP(E382,$C$15:$M$514,7,FALSE),IF(D382='Gear Train'!$R$3,VLOOKUP(C382,$Q$15:$U$514,5,FALSE),VLOOKUP(E382,$C$15:$M$514,7,FALSE)*M382)))</f>
        <v/>
      </c>
      <c r="J382" s="26" t="str">
        <f>IF(C382="","",IF(OR(D382='Gear Train'!$R$6,D382='Gear Train'!$R$7,D382='Gear Train'!$R$8,F382='Gear Train'!$R$7),VLOOKUP(E382,$C$15:$M$514,8,FALSE),IF(D382='Gear Train'!$R$3,E382/I382,VLOOKUP(E382,$C$15:$M$514,8,FALSE)/M382)))</f>
        <v/>
      </c>
      <c r="K382" s="27" t="str">
        <f>IF(C382="","",IF(E382=$C$10,$C$11,IF(OR(D382='Gear Train'!$R$4,D382='Gear Train'!$R$5),IF(OR(F382='Gear Train'!$R$4,F382='Gear Train'!$R$5,F382='Gear Train'!$R$6),IF(VLOOKUP(E382,$C$15:$M$514,9,FALSE)='Gear Train'!$C$3,'Gear Train'!$C$4,'Gear Train'!$C$3),VLOOKUP(E382,$C$15:$M$514,9,FALSE)),VLOOKUP(E382,$C$15:$M$514,9,FALSE))))</f>
        <v/>
      </c>
      <c r="L382" s="26" t="str">
        <f>IF(C382="","",IF(G382="-","-",IF(K382='Gear Train'!$C$3,MOD(G382+J382*360,360),MOD(G382-J382*360,360))))</f>
        <v/>
      </c>
      <c r="M382" s="26" t="str">
        <f>IF(C382="","",IF(OR(D382='Gear Train'!$R$6,D382='Gear Train'!$R$7,D382='Gear Train'!$R$8,F382='Gear Train'!$R$7),VLOOKUP(E382,$C$15:$M$514,10,FALSE),IF(D382='Gear Train'!$R$3,"-",IF(F382='Gear Train'!$R$3,1,H382/VLOOKUP(E382,$Q$15:$T$514,4,FALSE)))))</f>
        <v/>
      </c>
      <c r="N382" s="26" t="str">
        <f t="shared" si="26"/>
        <v/>
      </c>
      <c r="O382" s="28" t="str">
        <f t="shared" si="27"/>
        <v/>
      </c>
      <c r="Q382" s="21"/>
      <c r="R382" s="21"/>
      <c r="S382" s="29"/>
      <c r="T382" s="29"/>
      <c r="U382" s="29"/>
      <c r="AD382" s="1"/>
      <c r="AE382" s="1"/>
      <c r="AF382" s="1"/>
      <c r="AG382" s="1"/>
      <c r="AH382" s="1"/>
    </row>
    <row r="383" spans="2:34">
      <c r="B383" s="20"/>
      <c r="C383" s="21"/>
      <c r="D383" s="22" t="str">
        <f t="shared" si="24"/>
        <v/>
      </c>
      <c r="E383" s="21"/>
      <c r="F383" s="24" t="str">
        <f t="shared" si="25"/>
        <v/>
      </c>
      <c r="G383" s="25" t="str">
        <f>IF(C383="","",IF(D383='Gear Train'!$R$3,"-",VLOOKUP(C383,$Q$15:$S$514,3,FALSE)))</f>
        <v/>
      </c>
      <c r="H383" s="25" t="str">
        <f>IF(C383="","",IF(OR(D383='Gear Train'!$R$7,D383='Gear Train'!$R$3,D383='Gear Train'!$R$8),"-",VLOOKUP(C383,$Q$15:$T$514,4,FALSE)))</f>
        <v/>
      </c>
      <c r="I383" s="26" t="str">
        <f>IF(C383="","",IF(OR(D383='Gear Train'!$R$6,D383='Gear Train'!$R$7,D383='Gear Train'!$R$8,F383='Gear Train'!$R$7),VLOOKUP(E383,$C$15:$M$514,7,FALSE),IF(D383='Gear Train'!$R$3,VLOOKUP(C383,$Q$15:$U$514,5,FALSE),VLOOKUP(E383,$C$15:$M$514,7,FALSE)*M383)))</f>
        <v/>
      </c>
      <c r="J383" s="26" t="str">
        <f>IF(C383="","",IF(OR(D383='Gear Train'!$R$6,D383='Gear Train'!$R$7,D383='Gear Train'!$R$8,F383='Gear Train'!$R$7),VLOOKUP(E383,$C$15:$M$514,8,FALSE),IF(D383='Gear Train'!$R$3,E383/I383,VLOOKUP(E383,$C$15:$M$514,8,FALSE)/M383)))</f>
        <v/>
      </c>
      <c r="K383" s="27" t="str">
        <f>IF(C383="","",IF(E383=$C$10,$C$11,IF(OR(D383='Gear Train'!$R$4,D383='Gear Train'!$R$5),IF(OR(F383='Gear Train'!$R$4,F383='Gear Train'!$R$5,F383='Gear Train'!$R$6),IF(VLOOKUP(E383,$C$15:$M$514,9,FALSE)='Gear Train'!$C$3,'Gear Train'!$C$4,'Gear Train'!$C$3),VLOOKUP(E383,$C$15:$M$514,9,FALSE)),VLOOKUP(E383,$C$15:$M$514,9,FALSE))))</f>
        <v/>
      </c>
      <c r="L383" s="26" t="str">
        <f>IF(C383="","",IF(G383="-","-",IF(K383='Gear Train'!$C$3,MOD(G383+J383*360,360),MOD(G383-J383*360,360))))</f>
        <v/>
      </c>
      <c r="M383" s="26" t="str">
        <f>IF(C383="","",IF(OR(D383='Gear Train'!$R$6,D383='Gear Train'!$R$7,D383='Gear Train'!$R$8,F383='Gear Train'!$R$7),VLOOKUP(E383,$C$15:$M$514,10,FALSE),IF(D383='Gear Train'!$R$3,"-",IF(F383='Gear Train'!$R$3,1,H383/VLOOKUP(E383,$Q$15:$T$514,4,FALSE)))))</f>
        <v/>
      </c>
      <c r="N383" s="26" t="str">
        <f t="shared" si="26"/>
        <v/>
      </c>
      <c r="O383" s="28" t="str">
        <f t="shared" si="27"/>
        <v/>
      </c>
      <c r="Q383" s="21"/>
      <c r="R383" s="21"/>
      <c r="S383" s="29"/>
      <c r="T383" s="29"/>
      <c r="U383" s="29"/>
      <c r="AD383" s="1"/>
      <c r="AE383" s="1"/>
      <c r="AF383" s="1"/>
      <c r="AG383" s="1"/>
      <c r="AH383" s="1"/>
    </row>
    <row r="384" spans="2:34">
      <c r="B384" s="20"/>
      <c r="C384" s="21"/>
      <c r="D384" s="22" t="str">
        <f t="shared" si="24"/>
        <v/>
      </c>
      <c r="E384" s="21"/>
      <c r="F384" s="24" t="str">
        <f t="shared" si="25"/>
        <v/>
      </c>
      <c r="G384" s="25" t="str">
        <f>IF(C384="","",IF(D384='Gear Train'!$R$3,"-",VLOOKUP(C384,$Q$15:$S$514,3,FALSE)))</f>
        <v/>
      </c>
      <c r="H384" s="25" t="str">
        <f>IF(C384="","",IF(OR(D384='Gear Train'!$R$7,D384='Gear Train'!$R$3,D384='Gear Train'!$R$8),"-",VLOOKUP(C384,$Q$15:$T$514,4,FALSE)))</f>
        <v/>
      </c>
      <c r="I384" s="26" t="str">
        <f>IF(C384="","",IF(OR(D384='Gear Train'!$R$6,D384='Gear Train'!$R$7,D384='Gear Train'!$R$8,F384='Gear Train'!$R$7),VLOOKUP(E384,$C$15:$M$514,7,FALSE),IF(D384='Gear Train'!$R$3,VLOOKUP(C384,$Q$15:$U$514,5,FALSE),VLOOKUP(E384,$C$15:$M$514,7,FALSE)*M384)))</f>
        <v/>
      </c>
      <c r="J384" s="26" t="str">
        <f>IF(C384="","",IF(OR(D384='Gear Train'!$R$6,D384='Gear Train'!$R$7,D384='Gear Train'!$R$8,F384='Gear Train'!$R$7),VLOOKUP(E384,$C$15:$M$514,8,FALSE),IF(D384='Gear Train'!$R$3,E384/I384,VLOOKUP(E384,$C$15:$M$514,8,FALSE)/M384)))</f>
        <v/>
      </c>
      <c r="K384" s="27" t="str">
        <f>IF(C384="","",IF(E384=$C$10,$C$11,IF(OR(D384='Gear Train'!$R$4,D384='Gear Train'!$R$5),IF(OR(F384='Gear Train'!$R$4,F384='Gear Train'!$R$5,F384='Gear Train'!$R$6),IF(VLOOKUP(E384,$C$15:$M$514,9,FALSE)='Gear Train'!$C$3,'Gear Train'!$C$4,'Gear Train'!$C$3),VLOOKUP(E384,$C$15:$M$514,9,FALSE)),VLOOKUP(E384,$C$15:$M$514,9,FALSE))))</f>
        <v/>
      </c>
      <c r="L384" s="26" t="str">
        <f>IF(C384="","",IF(G384="-","-",IF(K384='Gear Train'!$C$3,MOD(G384+J384*360,360),MOD(G384-J384*360,360))))</f>
        <v/>
      </c>
      <c r="M384" s="26" t="str">
        <f>IF(C384="","",IF(OR(D384='Gear Train'!$R$6,D384='Gear Train'!$R$7,D384='Gear Train'!$R$8,F384='Gear Train'!$R$7),VLOOKUP(E384,$C$15:$M$514,10,FALSE),IF(D384='Gear Train'!$R$3,"-",IF(F384='Gear Train'!$R$3,1,H384/VLOOKUP(E384,$Q$15:$T$514,4,FALSE)))))</f>
        <v/>
      </c>
      <c r="N384" s="26" t="str">
        <f t="shared" si="26"/>
        <v/>
      </c>
      <c r="O384" s="28" t="str">
        <f t="shared" si="27"/>
        <v/>
      </c>
      <c r="Q384" s="21"/>
      <c r="R384" s="21"/>
      <c r="S384" s="29"/>
      <c r="T384" s="29"/>
      <c r="U384" s="29"/>
      <c r="AD384" s="1"/>
      <c r="AE384" s="1"/>
      <c r="AF384" s="1"/>
      <c r="AG384" s="1"/>
      <c r="AH384" s="1"/>
    </row>
    <row r="385" spans="2:34">
      <c r="B385" s="20"/>
      <c r="C385" s="21"/>
      <c r="D385" s="22" t="str">
        <f t="shared" si="24"/>
        <v/>
      </c>
      <c r="E385" s="21"/>
      <c r="F385" s="24" t="str">
        <f t="shared" si="25"/>
        <v/>
      </c>
      <c r="G385" s="25" t="str">
        <f>IF(C385="","",IF(D385='Gear Train'!$R$3,"-",VLOOKUP(C385,$Q$15:$S$514,3,FALSE)))</f>
        <v/>
      </c>
      <c r="H385" s="25" t="str">
        <f>IF(C385="","",IF(OR(D385='Gear Train'!$R$7,D385='Gear Train'!$R$3,D385='Gear Train'!$R$8),"-",VLOOKUP(C385,$Q$15:$T$514,4,FALSE)))</f>
        <v/>
      </c>
      <c r="I385" s="26" t="str">
        <f>IF(C385="","",IF(OR(D385='Gear Train'!$R$6,D385='Gear Train'!$R$7,D385='Gear Train'!$R$8,F385='Gear Train'!$R$7),VLOOKUP(E385,$C$15:$M$514,7,FALSE),IF(D385='Gear Train'!$R$3,VLOOKUP(C385,$Q$15:$U$514,5,FALSE),VLOOKUP(E385,$C$15:$M$514,7,FALSE)*M385)))</f>
        <v/>
      </c>
      <c r="J385" s="26" t="str">
        <f>IF(C385="","",IF(OR(D385='Gear Train'!$R$6,D385='Gear Train'!$R$7,D385='Gear Train'!$R$8,F385='Gear Train'!$R$7),VLOOKUP(E385,$C$15:$M$514,8,FALSE),IF(D385='Gear Train'!$R$3,E385/I385,VLOOKUP(E385,$C$15:$M$514,8,FALSE)/M385)))</f>
        <v/>
      </c>
      <c r="K385" s="27" t="str">
        <f>IF(C385="","",IF(E385=$C$10,$C$11,IF(OR(D385='Gear Train'!$R$4,D385='Gear Train'!$R$5),IF(OR(F385='Gear Train'!$R$4,F385='Gear Train'!$R$5,F385='Gear Train'!$R$6),IF(VLOOKUP(E385,$C$15:$M$514,9,FALSE)='Gear Train'!$C$3,'Gear Train'!$C$4,'Gear Train'!$C$3),VLOOKUP(E385,$C$15:$M$514,9,FALSE)),VLOOKUP(E385,$C$15:$M$514,9,FALSE))))</f>
        <v/>
      </c>
      <c r="L385" s="26" t="str">
        <f>IF(C385="","",IF(G385="-","-",IF(K385='Gear Train'!$C$3,MOD(G385+J385*360,360),MOD(G385-J385*360,360))))</f>
        <v/>
      </c>
      <c r="M385" s="26" t="str">
        <f>IF(C385="","",IF(OR(D385='Gear Train'!$R$6,D385='Gear Train'!$R$7,D385='Gear Train'!$R$8,F385='Gear Train'!$R$7),VLOOKUP(E385,$C$15:$M$514,10,FALSE),IF(D385='Gear Train'!$R$3,"-",IF(F385='Gear Train'!$R$3,1,H385/VLOOKUP(E385,$Q$15:$T$514,4,FALSE)))))</f>
        <v/>
      </c>
      <c r="N385" s="26" t="str">
        <f t="shared" si="26"/>
        <v/>
      </c>
      <c r="O385" s="28" t="str">
        <f t="shared" si="27"/>
        <v/>
      </c>
      <c r="Q385" s="21"/>
      <c r="R385" s="21"/>
      <c r="S385" s="29"/>
      <c r="T385" s="29"/>
      <c r="U385" s="29"/>
      <c r="AD385" s="1"/>
      <c r="AE385" s="1"/>
      <c r="AF385" s="1"/>
      <c r="AG385" s="1"/>
      <c r="AH385" s="1"/>
    </row>
    <row r="386" spans="2:34">
      <c r="B386" s="20"/>
      <c r="C386" s="21"/>
      <c r="D386" s="22" t="str">
        <f t="shared" si="24"/>
        <v/>
      </c>
      <c r="E386" s="21"/>
      <c r="F386" s="24" t="str">
        <f t="shared" si="25"/>
        <v/>
      </c>
      <c r="G386" s="25" t="str">
        <f>IF(C386="","",IF(D386='Gear Train'!$R$3,"-",VLOOKUP(C386,$Q$15:$S$514,3,FALSE)))</f>
        <v/>
      </c>
      <c r="H386" s="25" t="str">
        <f>IF(C386="","",IF(OR(D386='Gear Train'!$R$7,D386='Gear Train'!$R$3,D386='Gear Train'!$R$8),"-",VLOOKUP(C386,$Q$15:$T$514,4,FALSE)))</f>
        <v/>
      </c>
      <c r="I386" s="26" t="str">
        <f>IF(C386="","",IF(OR(D386='Gear Train'!$R$6,D386='Gear Train'!$R$7,D386='Gear Train'!$R$8,F386='Gear Train'!$R$7),VLOOKUP(E386,$C$15:$M$514,7,FALSE),IF(D386='Gear Train'!$R$3,VLOOKUP(C386,$Q$15:$U$514,5,FALSE),VLOOKUP(E386,$C$15:$M$514,7,FALSE)*M386)))</f>
        <v/>
      </c>
      <c r="J386" s="26" t="str">
        <f>IF(C386="","",IF(OR(D386='Gear Train'!$R$6,D386='Gear Train'!$R$7,D386='Gear Train'!$R$8,F386='Gear Train'!$R$7),VLOOKUP(E386,$C$15:$M$514,8,FALSE),IF(D386='Gear Train'!$R$3,E386/I386,VLOOKUP(E386,$C$15:$M$514,8,FALSE)/M386)))</f>
        <v/>
      </c>
      <c r="K386" s="27" t="str">
        <f>IF(C386="","",IF(E386=$C$10,$C$11,IF(OR(D386='Gear Train'!$R$4,D386='Gear Train'!$R$5),IF(OR(F386='Gear Train'!$R$4,F386='Gear Train'!$R$5,F386='Gear Train'!$R$6),IF(VLOOKUP(E386,$C$15:$M$514,9,FALSE)='Gear Train'!$C$3,'Gear Train'!$C$4,'Gear Train'!$C$3),VLOOKUP(E386,$C$15:$M$514,9,FALSE)),VLOOKUP(E386,$C$15:$M$514,9,FALSE))))</f>
        <v/>
      </c>
      <c r="L386" s="26" t="str">
        <f>IF(C386="","",IF(G386="-","-",IF(K386='Gear Train'!$C$3,MOD(G386+J386*360,360),MOD(G386-J386*360,360))))</f>
        <v/>
      </c>
      <c r="M386" s="26" t="str">
        <f>IF(C386="","",IF(OR(D386='Gear Train'!$R$6,D386='Gear Train'!$R$7,D386='Gear Train'!$R$8,F386='Gear Train'!$R$7),VLOOKUP(E386,$C$15:$M$514,10,FALSE),IF(D386='Gear Train'!$R$3,"-",IF(F386='Gear Train'!$R$3,1,H386/VLOOKUP(E386,$Q$15:$T$514,4,FALSE)))))</f>
        <v/>
      </c>
      <c r="N386" s="26" t="str">
        <f t="shared" si="26"/>
        <v/>
      </c>
      <c r="O386" s="28" t="str">
        <f t="shared" si="27"/>
        <v/>
      </c>
      <c r="Q386" s="21"/>
      <c r="R386" s="21"/>
      <c r="S386" s="29"/>
      <c r="T386" s="29"/>
      <c r="U386" s="29"/>
      <c r="AD386" s="1"/>
      <c r="AE386" s="1"/>
      <c r="AF386" s="1"/>
      <c r="AG386" s="1"/>
      <c r="AH386" s="1"/>
    </row>
    <row r="387" spans="2:34">
      <c r="B387" s="20"/>
      <c r="C387" s="21"/>
      <c r="D387" s="22" t="str">
        <f t="shared" si="24"/>
        <v/>
      </c>
      <c r="E387" s="21"/>
      <c r="F387" s="24" t="str">
        <f t="shared" si="25"/>
        <v/>
      </c>
      <c r="G387" s="25" t="str">
        <f>IF(C387="","",IF(D387='Gear Train'!$R$3,"-",VLOOKUP(C387,$Q$15:$S$514,3,FALSE)))</f>
        <v/>
      </c>
      <c r="H387" s="25" t="str">
        <f>IF(C387="","",IF(OR(D387='Gear Train'!$R$7,D387='Gear Train'!$R$3,D387='Gear Train'!$R$8),"-",VLOOKUP(C387,$Q$15:$T$514,4,FALSE)))</f>
        <v/>
      </c>
      <c r="I387" s="26" t="str">
        <f>IF(C387="","",IF(OR(D387='Gear Train'!$R$6,D387='Gear Train'!$R$7,D387='Gear Train'!$R$8,F387='Gear Train'!$R$7),VLOOKUP(E387,$C$15:$M$514,7,FALSE),IF(D387='Gear Train'!$R$3,VLOOKUP(C387,$Q$15:$U$514,5,FALSE),VLOOKUP(E387,$C$15:$M$514,7,FALSE)*M387)))</f>
        <v/>
      </c>
      <c r="J387" s="26" t="str">
        <f>IF(C387="","",IF(OR(D387='Gear Train'!$R$6,D387='Gear Train'!$R$7,D387='Gear Train'!$R$8,F387='Gear Train'!$R$7),VLOOKUP(E387,$C$15:$M$514,8,FALSE),IF(D387='Gear Train'!$R$3,E387/I387,VLOOKUP(E387,$C$15:$M$514,8,FALSE)/M387)))</f>
        <v/>
      </c>
      <c r="K387" s="27" t="str">
        <f>IF(C387="","",IF(E387=$C$10,$C$11,IF(OR(D387='Gear Train'!$R$4,D387='Gear Train'!$R$5),IF(OR(F387='Gear Train'!$R$4,F387='Gear Train'!$R$5,F387='Gear Train'!$R$6),IF(VLOOKUP(E387,$C$15:$M$514,9,FALSE)='Gear Train'!$C$3,'Gear Train'!$C$4,'Gear Train'!$C$3),VLOOKUP(E387,$C$15:$M$514,9,FALSE)),VLOOKUP(E387,$C$15:$M$514,9,FALSE))))</f>
        <v/>
      </c>
      <c r="L387" s="26" t="str">
        <f>IF(C387="","",IF(G387="-","-",IF(K387='Gear Train'!$C$3,MOD(G387+J387*360,360),MOD(G387-J387*360,360))))</f>
        <v/>
      </c>
      <c r="M387" s="26" t="str">
        <f>IF(C387="","",IF(OR(D387='Gear Train'!$R$6,D387='Gear Train'!$R$7,D387='Gear Train'!$R$8,F387='Gear Train'!$R$7),VLOOKUP(E387,$C$15:$M$514,10,FALSE),IF(D387='Gear Train'!$R$3,"-",IF(F387='Gear Train'!$R$3,1,H387/VLOOKUP(E387,$Q$15:$T$514,4,FALSE)))))</f>
        <v/>
      </c>
      <c r="N387" s="26" t="str">
        <f t="shared" si="26"/>
        <v/>
      </c>
      <c r="O387" s="28" t="str">
        <f t="shared" si="27"/>
        <v/>
      </c>
      <c r="Q387" s="21"/>
      <c r="R387" s="21"/>
      <c r="S387" s="29"/>
      <c r="T387" s="29"/>
      <c r="U387" s="29"/>
      <c r="AD387" s="1"/>
      <c r="AE387" s="1"/>
      <c r="AF387" s="1"/>
      <c r="AG387" s="1"/>
      <c r="AH387" s="1"/>
    </row>
    <row r="388" spans="2:34">
      <c r="B388" s="20"/>
      <c r="C388" s="21"/>
      <c r="D388" s="22" t="str">
        <f t="shared" si="24"/>
        <v/>
      </c>
      <c r="E388" s="21"/>
      <c r="F388" s="24" t="str">
        <f t="shared" si="25"/>
        <v/>
      </c>
      <c r="G388" s="25" t="str">
        <f>IF(C388="","",IF(D388='Gear Train'!$R$3,"-",VLOOKUP(C388,$Q$15:$S$514,3,FALSE)))</f>
        <v/>
      </c>
      <c r="H388" s="25" t="str">
        <f>IF(C388="","",IF(OR(D388='Gear Train'!$R$7,D388='Gear Train'!$R$3,D388='Gear Train'!$R$8),"-",VLOOKUP(C388,$Q$15:$T$514,4,FALSE)))</f>
        <v/>
      </c>
      <c r="I388" s="26" t="str">
        <f>IF(C388="","",IF(OR(D388='Gear Train'!$R$6,D388='Gear Train'!$R$7,D388='Gear Train'!$R$8,F388='Gear Train'!$R$7),VLOOKUP(E388,$C$15:$M$514,7,FALSE),IF(D388='Gear Train'!$R$3,VLOOKUP(C388,$Q$15:$U$514,5,FALSE),VLOOKUP(E388,$C$15:$M$514,7,FALSE)*M388)))</f>
        <v/>
      </c>
      <c r="J388" s="26" t="str">
        <f>IF(C388="","",IF(OR(D388='Gear Train'!$R$6,D388='Gear Train'!$R$7,D388='Gear Train'!$R$8,F388='Gear Train'!$R$7),VLOOKUP(E388,$C$15:$M$514,8,FALSE),IF(D388='Gear Train'!$R$3,E388/I388,VLOOKUP(E388,$C$15:$M$514,8,FALSE)/M388)))</f>
        <v/>
      </c>
      <c r="K388" s="27" t="str">
        <f>IF(C388="","",IF(E388=$C$10,$C$11,IF(OR(D388='Gear Train'!$R$4,D388='Gear Train'!$R$5),IF(OR(F388='Gear Train'!$R$4,F388='Gear Train'!$R$5,F388='Gear Train'!$R$6),IF(VLOOKUP(E388,$C$15:$M$514,9,FALSE)='Gear Train'!$C$3,'Gear Train'!$C$4,'Gear Train'!$C$3),VLOOKUP(E388,$C$15:$M$514,9,FALSE)),VLOOKUP(E388,$C$15:$M$514,9,FALSE))))</f>
        <v/>
      </c>
      <c r="L388" s="26" t="str">
        <f>IF(C388="","",IF(G388="-","-",IF(K388='Gear Train'!$C$3,MOD(G388+J388*360,360),MOD(G388-J388*360,360))))</f>
        <v/>
      </c>
      <c r="M388" s="26" t="str">
        <f>IF(C388="","",IF(OR(D388='Gear Train'!$R$6,D388='Gear Train'!$R$7,D388='Gear Train'!$R$8,F388='Gear Train'!$R$7),VLOOKUP(E388,$C$15:$M$514,10,FALSE),IF(D388='Gear Train'!$R$3,"-",IF(F388='Gear Train'!$R$3,1,H388/VLOOKUP(E388,$Q$15:$T$514,4,FALSE)))))</f>
        <v/>
      </c>
      <c r="N388" s="26" t="str">
        <f t="shared" si="26"/>
        <v/>
      </c>
      <c r="O388" s="28" t="str">
        <f t="shared" si="27"/>
        <v/>
      </c>
      <c r="Q388" s="21"/>
      <c r="R388" s="21"/>
      <c r="S388" s="29"/>
      <c r="T388" s="29"/>
      <c r="U388" s="29"/>
      <c r="AD388" s="1"/>
      <c r="AE388" s="1"/>
      <c r="AF388" s="1"/>
      <c r="AG388" s="1"/>
      <c r="AH388" s="1"/>
    </row>
    <row r="389" spans="2:34">
      <c r="B389" s="20"/>
      <c r="C389" s="21"/>
      <c r="D389" s="22" t="str">
        <f t="shared" si="24"/>
        <v/>
      </c>
      <c r="E389" s="21"/>
      <c r="F389" s="24" t="str">
        <f t="shared" si="25"/>
        <v/>
      </c>
      <c r="G389" s="25" t="str">
        <f>IF(C389="","",IF(D389='Gear Train'!$R$3,"-",VLOOKUP(C389,$Q$15:$S$514,3,FALSE)))</f>
        <v/>
      </c>
      <c r="H389" s="25" t="str">
        <f>IF(C389="","",IF(OR(D389='Gear Train'!$R$7,D389='Gear Train'!$R$3,D389='Gear Train'!$R$8),"-",VLOOKUP(C389,$Q$15:$T$514,4,FALSE)))</f>
        <v/>
      </c>
      <c r="I389" s="26" t="str">
        <f>IF(C389="","",IF(OR(D389='Gear Train'!$R$6,D389='Gear Train'!$R$7,D389='Gear Train'!$R$8,F389='Gear Train'!$R$7),VLOOKUP(E389,$C$15:$M$514,7,FALSE),IF(D389='Gear Train'!$R$3,VLOOKUP(C389,$Q$15:$U$514,5,FALSE),VLOOKUP(E389,$C$15:$M$514,7,FALSE)*M389)))</f>
        <v/>
      </c>
      <c r="J389" s="26" t="str">
        <f>IF(C389="","",IF(OR(D389='Gear Train'!$R$6,D389='Gear Train'!$R$7,D389='Gear Train'!$R$8,F389='Gear Train'!$R$7),VLOOKUP(E389,$C$15:$M$514,8,FALSE),IF(D389='Gear Train'!$R$3,E389/I389,VLOOKUP(E389,$C$15:$M$514,8,FALSE)/M389)))</f>
        <v/>
      </c>
      <c r="K389" s="27" t="str">
        <f>IF(C389="","",IF(E389=$C$10,$C$11,IF(OR(D389='Gear Train'!$R$4,D389='Gear Train'!$R$5),IF(OR(F389='Gear Train'!$R$4,F389='Gear Train'!$R$5,F389='Gear Train'!$R$6),IF(VLOOKUP(E389,$C$15:$M$514,9,FALSE)='Gear Train'!$C$3,'Gear Train'!$C$4,'Gear Train'!$C$3),VLOOKUP(E389,$C$15:$M$514,9,FALSE)),VLOOKUP(E389,$C$15:$M$514,9,FALSE))))</f>
        <v/>
      </c>
      <c r="L389" s="26" t="str">
        <f>IF(C389="","",IF(G389="-","-",IF(K389='Gear Train'!$C$3,MOD(G389+J389*360,360),MOD(G389-J389*360,360))))</f>
        <v/>
      </c>
      <c r="M389" s="26" t="str">
        <f>IF(C389="","",IF(OR(D389='Gear Train'!$R$6,D389='Gear Train'!$R$7,D389='Gear Train'!$R$8,F389='Gear Train'!$R$7),VLOOKUP(E389,$C$15:$M$514,10,FALSE),IF(D389='Gear Train'!$R$3,"-",IF(F389='Gear Train'!$R$3,1,H389/VLOOKUP(E389,$Q$15:$T$514,4,FALSE)))))</f>
        <v/>
      </c>
      <c r="N389" s="26" t="str">
        <f t="shared" si="26"/>
        <v/>
      </c>
      <c r="O389" s="28" t="str">
        <f t="shared" si="27"/>
        <v/>
      </c>
      <c r="Q389" s="21"/>
      <c r="R389" s="21"/>
      <c r="S389" s="29"/>
      <c r="T389" s="29"/>
      <c r="U389" s="29"/>
      <c r="AD389" s="1"/>
      <c r="AE389" s="1"/>
      <c r="AF389" s="1"/>
      <c r="AG389" s="1"/>
      <c r="AH389" s="1"/>
    </row>
    <row r="390" spans="2:34">
      <c r="B390" s="20"/>
      <c r="C390" s="21"/>
      <c r="D390" s="22" t="str">
        <f t="shared" si="24"/>
        <v/>
      </c>
      <c r="E390" s="21"/>
      <c r="F390" s="24" t="str">
        <f t="shared" si="25"/>
        <v/>
      </c>
      <c r="G390" s="25" t="str">
        <f>IF(C390="","",IF(D390='Gear Train'!$R$3,"-",VLOOKUP(C390,$Q$15:$S$514,3,FALSE)))</f>
        <v/>
      </c>
      <c r="H390" s="25" t="str">
        <f>IF(C390="","",IF(OR(D390='Gear Train'!$R$7,D390='Gear Train'!$R$3,D390='Gear Train'!$R$8),"-",VLOOKUP(C390,$Q$15:$T$514,4,FALSE)))</f>
        <v/>
      </c>
      <c r="I390" s="26" t="str">
        <f>IF(C390="","",IF(OR(D390='Gear Train'!$R$6,D390='Gear Train'!$R$7,D390='Gear Train'!$R$8,F390='Gear Train'!$R$7),VLOOKUP(E390,$C$15:$M$514,7,FALSE),IF(D390='Gear Train'!$R$3,VLOOKUP(C390,$Q$15:$U$514,5,FALSE),VLOOKUP(E390,$C$15:$M$514,7,FALSE)*M390)))</f>
        <v/>
      </c>
      <c r="J390" s="26" t="str">
        <f>IF(C390="","",IF(OR(D390='Gear Train'!$R$6,D390='Gear Train'!$R$7,D390='Gear Train'!$R$8,F390='Gear Train'!$R$7),VLOOKUP(E390,$C$15:$M$514,8,FALSE),IF(D390='Gear Train'!$R$3,E390/I390,VLOOKUP(E390,$C$15:$M$514,8,FALSE)/M390)))</f>
        <v/>
      </c>
      <c r="K390" s="27" t="str">
        <f>IF(C390="","",IF(E390=$C$10,$C$11,IF(OR(D390='Gear Train'!$R$4,D390='Gear Train'!$R$5),IF(OR(F390='Gear Train'!$R$4,F390='Gear Train'!$R$5,F390='Gear Train'!$R$6),IF(VLOOKUP(E390,$C$15:$M$514,9,FALSE)='Gear Train'!$C$3,'Gear Train'!$C$4,'Gear Train'!$C$3),VLOOKUP(E390,$C$15:$M$514,9,FALSE)),VLOOKUP(E390,$C$15:$M$514,9,FALSE))))</f>
        <v/>
      </c>
      <c r="L390" s="26" t="str">
        <f>IF(C390="","",IF(G390="-","-",IF(K390='Gear Train'!$C$3,MOD(G390+J390*360,360),MOD(G390-J390*360,360))))</f>
        <v/>
      </c>
      <c r="M390" s="26" t="str">
        <f>IF(C390="","",IF(OR(D390='Gear Train'!$R$6,D390='Gear Train'!$R$7,D390='Gear Train'!$R$8,F390='Gear Train'!$R$7),VLOOKUP(E390,$C$15:$M$514,10,FALSE),IF(D390='Gear Train'!$R$3,"-",IF(F390='Gear Train'!$R$3,1,H390/VLOOKUP(E390,$Q$15:$T$514,4,FALSE)))))</f>
        <v/>
      </c>
      <c r="N390" s="26" t="str">
        <f t="shared" si="26"/>
        <v/>
      </c>
      <c r="O390" s="28" t="str">
        <f t="shared" si="27"/>
        <v/>
      </c>
      <c r="Q390" s="21"/>
      <c r="R390" s="21"/>
      <c r="S390" s="29"/>
      <c r="T390" s="29"/>
      <c r="U390" s="29"/>
      <c r="AD390" s="1"/>
      <c r="AE390" s="1"/>
      <c r="AF390" s="1"/>
      <c r="AG390" s="1"/>
      <c r="AH390" s="1"/>
    </row>
    <row r="391" spans="2:34">
      <c r="B391" s="20"/>
      <c r="C391" s="21"/>
      <c r="D391" s="22" t="str">
        <f t="shared" si="24"/>
        <v/>
      </c>
      <c r="E391" s="21"/>
      <c r="F391" s="24" t="str">
        <f t="shared" si="25"/>
        <v/>
      </c>
      <c r="G391" s="25" t="str">
        <f>IF(C391="","",IF(D391='Gear Train'!$R$3,"-",VLOOKUP(C391,$Q$15:$S$514,3,FALSE)))</f>
        <v/>
      </c>
      <c r="H391" s="25" t="str">
        <f>IF(C391="","",IF(OR(D391='Gear Train'!$R$7,D391='Gear Train'!$R$3,D391='Gear Train'!$R$8),"-",VLOOKUP(C391,$Q$15:$T$514,4,FALSE)))</f>
        <v/>
      </c>
      <c r="I391" s="26" t="str">
        <f>IF(C391="","",IF(OR(D391='Gear Train'!$R$6,D391='Gear Train'!$R$7,D391='Gear Train'!$R$8,F391='Gear Train'!$R$7),VLOOKUP(E391,$C$15:$M$514,7,FALSE),IF(D391='Gear Train'!$R$3,VLOOKUP(C391,$Q$15:$U$514,5,FALSE),VLOOKUP(E391,$C$15:$M$514,7,FALSE)*M391)))</f>
        <v/>
      </c>
      <c r="J391" s="26" t="str">
        <f>IF(C391="","",IF(OR(D391='Gear Train'!$R$6,D391='Gear Train'!$R$7,D391='Gear Train'!$R$8,F391='Gear Train'!$R$7),VLOOKUP(E391,$C$15:$M$514,8,FALSE),IF(D391='Gear Train'!$R$3,E391/I391,VLOOKUP(E391,$C$15:$M$514,8,FALSE)/M391)))</f>
        <v/>
      </c>
      <c r="K391" s="27" t="str">
        <f>IF(C391="","",IF(E391=$C$10,$C$11,IF(OR(D391='Gear Train'!$R$4,D391='Gear Train'!$R$5),IF(OR(F391='Gear Train'!$R$4,F391='Gear Train'!$R$5,F391='Gear Train'!$R$6),IF(VLOOKUP(E391,$C$15:$M$514,9,FALSE)='Gear Train'!$C$3,'Gear Train'!$C$4,'Gear Train'!$C$3),VLOOKUP(E391,$C$15:$M$514,9,FALSE)),VLOOKUP(E391,$C$15:$M$514,9,FALSE))))</f>
        <v/>
      </c>
      <c r="L391" s="26" t="str">
        <f>IF(C391="","",IF(G391="-","-",IF(K391='Gear Train'!$C$3,MOD(G391+J391*360,360),MOD(G391-J391*360,360))))</f>
        <v/>
      </c>
      <c r="M391" s="26" t="str">
        <f>IF(C391="","",IF(OR(D391='Gear Train'!$R$6,D391='Gear Train'!$R$7,D391='Gear Train'!$R$8,F391='Gear Train'!$R$7),VLOOKUP(E391,$C$15:$M$514,10,FALSE),IF(D391='Gear Train'!$R$3,"-",IF(F391='Gear Train'!$R$3,1,H391/VLOOKUP(E391,$Q$15:$T$514,4,FALSE)))))</f>
        <v/>
      </c>
      <c r="N391" s="26" t="str">
        <f t="shared" si="26"/>
        <v/>
      </c>
      <c r="O391" s="28" t="str">
        <f t="shared" si="27"/>
        <v/>
      </c>
      <c r="Q391" s="21"/>
      <c r="R391" s="21"/>
      <c r="S391" s="29"/>
      <c r="T391" s="29"/>
      <c r="U391" s="29"/>
      <c r="AD391" s="1"/>
      <c r="AE391" s="1"/>
      <c r="AF391" s="1"/>
      <c r="AG391" s="1"/>
      <c r="AH391" s="1"/>
    </row>
    <row r="392" spans="2:34">
      <c r="B392" s="20"/>
      <c r="C392" s="21"/>
      <c r="D392" s="22" t="str">
        <f t="shared" si="24"/>
        <v/>
      </c>
      <c r="E392" s="21"/>
      <c r="F392" s="24" t="str">
        <f t="shared" si="25"/>
        <v/>
      </c>
      <c r="G392" s="25" t="str">
        <f>IF(C392="","",IF(D392='Gear Train'!$R$3,"-",VLOOKUP(C392,$Q$15:$S$514,3,FALSE)))</f>
        <v/>
      </c>
      <c r="H392" s="25" t="str">
        <f>IF(C392="","",IF(OR(D392='Gear Train'!$R$7,D392='Gear Train'!$R$3,D392='Gear Train'!$R$8),"-",VLOOKUP(C392,$Q$15:$T$514,4,FALSE)))</f>
        <v/>
      </c>
      <c r="I392" s="26" t="str">
        <f>IF(C392="","",IF(OR(D392='Gear Train'!$R$6,D392='Gear Train'!$R$7,D392='Gear Train'!$R$8,F392='Gear Train'!$R$7),VLOOKUP(E392,$C$15:$M$514,7,FALSE),IF(D392='Gear Train'!$R$3,VLOOKUP(C392,$Q$15:$U$514,5,FALSE),VLOOKUP(E392,$C$15:$M$514,7,FALSE)*M392)))</f>
        <v/>
      </c>
      <c r="J392" s="26" t="str">
        <f>IF(C392="","",IF(OR(D392='Gear Train'!$R$6,D392='Gear Train'!$R$7,D392='Gear Train'!$R$8,F392='Gear Train'!$R$7),VLOOKUP(E392,$C$15:$M$514,8,FALSE),IF(D392='Gear Train'!$R$3,E392/I392,VLOOKUP(E392,$C$15:$M$514,8,FALSE)/M392)))</f>
        <v/>
      </c>
      <c r="K392" s="27" t="str">
        <f>IF(C392="","",IF(E392=$C$10,$C$11,IF(OR(D392='Gear Train'!$R$4,D392='Gear Train'!$R$5),IF(OR(F392='Gear Train'!$R$4,F392='Gear Train'!$R$5,F392='Gear Train'!$R$6),IF(VLOOKUP(E392,$C$15:$M$514,9,FALSE)='Gear Train'!$C$3,'Gear Train'!$C$4,'Gear Train'!$C$3),VLOOKUP(E392,$C$15:$M$514,9,FALSE)),VLOOKUP(E392,$C$15:$M$514,9,FALSE))))</f>
        <v/>
      </c>
      <c r="L392" s="26" t="str">
        <f>IF(C392="","",IF(G392="-","-",IF(K392='Gear Train'!$C$3,MOD(G392+J392*360,360),MOD(G392-J392*360,360))))</f>
        <v/>
      </c>
      <c r="M392" s="26" t="str">
        <f>IF(C392="","",IF(OR(D392='Gear Train'!$R$6,D392='Gear Train'!$R$7,D392='Gear Train'!$R$8,F392='Gear Train'!$R$7),VLOOKUP(E392,$C$15:$M$514,10,FALSE),IF(D392='Gear Train'!$R$3,"-",IF(F392='Gear Train'!$R$3,1,H392/VLOOKUP(E392,$Q$15:$T$514,4,FALSE)))))</f>
        <v/>
      </c>
      <c r="N392" s="26" t="str">
        <f t="shared" si="26"/>
        <v/>
      </c>
      <c r="O392" s="28" t="str">
        <f t="shared" si="27"/>
        <v/>
      </c>
      <c r="Q392" s="21"/>
      <c r="R392" s="21"/>
      <c r="S392" s="29"/>
      <c r="T392" s="29"/>
      <c r="U392" s="29"/>
      <c r="AD392" s="1"/>
      <c r="AE392" s="1"/>
      <c r="AF392" s="1"/>
      <c r="AG392" s="1"/>
      <c r="AH392" s="1"/>
    </row>
    <row r="393" spans="2:34">
      <c r="B393" s="20"/>
      <c r="C393" s="21"/>
      <c r="D393" s="22" t="str">
        <f t="shared" si="24"/>
        <v/>
      </c>
      <c r="E393" s="21"/>
      <c r="F393" s="24" t="str">
        <f t="shared" si="25"/>
        <v/>
      </c>
      <c r="G393" s="25" t="str">
        <f>IF(C393="","",IF(D393='Gear Train'!$R$3,"-",VLOOKUP(C393,$Q$15:$S$514,3,FALSE)))</f>
        <v/>
      </c>
      <c r="H393" s="25" t="str">
        <f>IF(C393="","",IF(OR(D393='Gear Train'!$R$7,D393='Gear Train'!$R$3,D393='Gear Train'!$R$8),"-",VLOOKUP(C393,$Q$15:$T$514,4,FALSE)))</f>
        <v/>
      </c>
      <c r="I393" s="26" t="str">
        <f>IF(C393="","",IF(OR(D393='Gear Train'!$R$6,D393='Gear Train'!$R$7,D393='Gear Train'!$R$8,F393='Gear Train'!$R$7),VLOOKUP(E393,$C$15:$M$514,7,FALSE),IF(D393='Gear Train'!$R$3,VLOOKUP(C393,$Q$15:$U$514,5,FALSE),VLOOKUP(E393,$C$15:$M$514,7,FALSE)*M393)))</f>
        <v/>
      </c>
      <c r="J393" s="26" t="str">
        <f>IF(C393="","",IF(OR(D393='Gear Train'!$R$6,D393='Gear Train'!$R$7,D393='Gear Train'!$R$8,F393='Gear Train'!$R$7),VLOOKUP(E393,$C$15:$M$514,8,FALSE),IF(D393='Gear Train'!$R$3,E393/I393,VLOOKUP(E393,$C$15:$M$514,8,FALSE)/M393)))</f>
        <v/>
      </c>
      <c r="K393" s="27" t="str">
        <f>IF(C393="","",IF(E393=$C$10,$C$11,IF(OR(D393='Gear Train'!$R$4,D393='Gear Train'!$R$5),IF(OR(F393='Gear Train'!$R$4,F393='Gear Train'!$R$5,F393='Gear Train'!$R$6),IF(VLOOKUP(E393,$C$15:$M$514,9,FALSE)='Gear Train'!$C$3,'Gear Train'!$C$4,'Gear Train'!$C$3),VLOOKUP(E393,$C$15:$M$514,9,FALSE)),VLOOKUP(E393,$C$15:$M$514,9,FALSE))))</f>
        <v/>
      </c>
      <c r="L393" s="26" t="str">
        <f>IF(C393="","",IF(G393="-","-",IF(K393='Gear Train'!$C$3,MOD(G393+J393*360,360),MOD(G393-J393*360,360))))</f>
        <v/>
      </c>
      <c r="M393" s="26" t="str">
        <f>IF(C393="","",IF(OR(D393='Gear Train'!$R$6,D393='Gear Train'!$R$7,D393='Gear Train'!$R$8,F393='Gear Train'!$R$7),VLOOKUP(E393,$C$15:$M$514,10,FALSE),IF(D393='Gear Train'!$R$3,"-",IF(F393='Gear Train'!$R$3,1,H393/VLOOKUP(E393,$Q$15:$T$514,4,FALSE)))))</f>
        <v/>
      </c>
      <c r="N393" s="26" t="str">
        <f t="shared" si="26"/>
        <v/>
      </c>
      <c r="O393" s="28" t="str">
        <f t="shared" si="27"/>
        <v/>
      </c>
      <c r="Q393" s="21"/>
      <c r="R393" s="21"/>
      <c r="S393" s="29"/>
      <c r="T393" s="29"/>
      <c r="U393" s="29"/>
      <c r="AD393" s="1"/>
      <c r="AE393" s="1"/>
      <c r="AF393" s="1"/>
      <c r="AG393" s="1"/>
      <c r="AH393" s="1"/>
    </row>
    <row r="394" spans="2:34">
      <c r="B394" s="20"/>
      <c r="C394" s="21"/>
      <c r="D394" s="22" t="str">
        <f t="shared" si="24"/>
        <v/>
      </c>
      <c r="E394" s="21"/>
      <c r="F394" s="24" t="str">
        <f t="shared" si="25"/>
        <v/>
      </c>
      <c r="G394" s="25" t="str">
        <f>IF(C394="","",IF(D394='Gear Train'!$R$3,"-",VLOOKUP(C394,$Q$15:$S$514,3,FALSE)))</f>
        <v/>
      </c>
      <c r="H394" s="25" t="str">
        <f>IF(C394="","",IF(OR(D394='Gear Train'!$R$7,D394='Gear Train'!$R$3,D394='Gear Train'!$R$8),"-",VLOOKUP(C394,$Q$15:$T$514,4,FALSE)))</f>
        <v/>
      </c>
      <c r="I394" s="26" t="str">
        <f>IF(C394="","",IF(OR(D394='Gear Train'!$R$6,D394='Gear Train'!$R$7,D394='Gear Train'!$R$8,F394='Gear Train'!$R$7),VLOOKUP(E394,$C$15:$M$514,7,FALSE),IF(D394='Gear Train'!$R$3,VLOOKUP(C394,$Q$15:$U$514,5,FALSE),VLOOKUP(E394,$C$15:$M$514,7,FALSE)*M394)))</f>
        <v/>
      </c>
      <c r="J394" s="26" t="str">
        <f>IF(C394="","",IF(OR(D394='Gear Train'!$R$6,D394='Gear Train'!$R$7,D394='Gear Train'!$R$8,F394='Gear Train'!$R$7),VLOOKUP(E394,$C$15:$M$514,8,FALSE),IF(D394='Gear Train'!$R$3,E394/I394,VLOOKUP(E394,$C$15:$M$514,8,FALSE)/M394)))</f>
        <v/>
      </c>
      <c r="K394" s="27" t="str">
        <f>IF(C394="","",IF(E394=$C$10,$C$11,IF(OR(D394='Gear Train'!$R$4,D394='Gear Train'!$R$5),IF(OR(F394='Gear Train'!$R$4,F394='Gear Train'!$R$5,F394='Gear Train'!$R$6),IF(VLOOKUP(E394,$C$15:$M$514,9,FALSE)='Gear Train'!$C$3,'Gear Train'!$C$4,'Gear Train'!$C$3),VLOOKUP(E394,$C$15:$M$514,9,FALSE)),VLOOKUP(E394,$C$15:$M$514,9,FALSE))))</f>
        <v/>
      </c>
      <c r="L394" s="26" t="str">
        <f>IF(C394="","",IF(G394="-","-",IF(K394='Gear Train'!$C$3,MOD(G394+J394*360,360),MOD(G394-J394*360,360))))</f>
        <v/>
      </c>
      <c r="M394" s="26" t="str">
        <f>IF(C394="","",IF(OR(D394='Gear Train'!$R$6,D394='Gear Train'!$R$7,D394='Gear Train'!$R$8,F394='Gear Train'!$R$7),VLOOKUP(E394,$C$15:$M$514,10,FALSE),IF(D394='Gear Train'!$R$3,"-",IF(F394='Gear Train'!$R$3,1,H394/VLOOKUP(E394,$Q$15:$T$514,4,FALSE)))))</f>
        <v/>
      </c>
      <c r="N394" s="26" t="str">
        <f t="shared" si="26"/>
        <v/>
      </c>
      <c r="O394" s="28" t="str">
        <f t="shared" si="27"/>
        <v/>
      </c>
      <c r="Q394" s="21"/>
      <c r="R394" s="21"/>
      <c r="S394" s="29"/>
      <c r="T394" s="29"/>
      <c r="U394" s="29"/>
      <c r="AD394" s="1"/>
      <c r="AE394" s="1"/>
      <c r="AF394" s="1"/>
      <c r="AG394" s="1"/>
      <c r="AH394" s="1"/>
    </row>
    <row r="395" spans="2:34">
      <c r="B395" s="20"/>
      <c r="C395" s="21"/>
      <c r="D395" s="22" t="str">
        <f t="shared" si="24"/>
        <v/>
      </c>
      <c r="E395" s="21"/>
      <c r="F395" s="24" t="str">
        <f t="shared" si="25"/>
        <v/>
      </c>
      <c r="G395" s="25" t="str">
        <f>IF(C395="","",IF(D395='Gear Train'!$R$3,"-",VLOOKUP(C395,$Q$15:$S$514,3,FALSE)))</f>
        <v/>
      </c>
      <c r="H395" s="25" t="str">
        <f>IF(C395="","",IF(OR(D395='Gear Train'!$R$7,D395='Gear Train'!$R$3,D395='Gear Train'!$R$8),"-",VLOOKUP(C395,$Q$15:$T$514,4,FALSE)))</f>
        <v/>
      </c>
      <c r="I395" s="26" t="str">
        <f>IF(C395="","",IF(OR(D395='Gear Train'!$R$6,D395='Gear Train'!$R$7,D395='Gear Train'!$R$8,F395='Gear Train'!$R$7),VLOOKUP(E395,$C$15:$M$514,7,FALSE),IF(D395='Gear Train'!$R$3,VLOOKUP(C395,$Q$15:$U$514,5,FALSE),VLOOKUP(E395,$C$15:$M$514,7,FALSE)*M395)))</f>
        <v/>
      </c>
      <c r="J395" s="26" t="str">
        <f>IF(C395="","",IF(OR(D395='Gear Train'!$R$6,D395='Gear Train'!$R$7,D395='Gear Train'!$R$8,F395='Gear Train'!$R$7),VLOOKUP(E395,$C$15:$M$514,8,FALSE),IF(D395='Gear Train'!$R$3,E395/I395,VLOOKUP(E395,$C$15:$M$514,8,FALSE)/M395)))</f>
        <v/>
      </c>
      <c r="K395" s="27" t="str">
        <f>IF(C395="","",IF(E395=$C$10,$C$11,IF(OR(D395='Gear Train'!$R$4,D395='Gear Train'!$R$5),IF(OR(F395='Gear Train'!$R$4,F395='Gear Train'!$R$5,F395='Gear Train'!$R$6),IF(VLOOKUP(E395,$C$15:$M$514,9,FALSE)='Gear Train'!$C$3,'Gear Train'!$C$4,'Gear Train'!$C$3),VLOOKUP(E395,$C$15:$M$514,9,FALSE)),VLOOKUP(E395,$C$15:$M$514,9,FALSE))))</f>
        <v/>
      </c>
      <c r="L395" s="26" t="str">
        <f>IF(C395="","",IF(G395="-","-",IF(K395='Gear Train'!$C$3,MOD(G395+J395*360,360),MOD(G395-J395*360,360))))</f>
        <v/>
      </c>
      <c r="M395" s="26" t="str">
        <f>IF(C395="","",IF(OR(D395='Gear Train'!$R$6,D395='Gear Train'!$R$7,D395='Gear Train'!$R$8,F395='Gear Train'!$R$7),VLOOKUP(E395,$C$15:$M$514,10,FALSE),IF(D395='Gear Train'!$R$3,"-",IF(F395='Gear Train'!$R$3,1,H395/VLOOKUP(E395,$Q$15:$T$514,4,FALSE)))))</f>
        <v/>
      </c>
      <c r="N395" s="26" t="str">
        <f t="shared" si="26"/>
        <v/>
      </c>
      <c r="O395" s="28" t="str">
        <f t="shared" si="27"/>
        <v/>
      </c>
      <c r="Q395" s="21"/>
      <c r="R395" s="21"/>
      <c r="S395" s="29"/>
      <c r="T395" s="29"/>
      <c r="U395" s="29"/>
      <c r="AD395" s="1"/>
      <c r="AE395" s="1"/>
      <c r="AF395" s="1"/>
      <c r="AG395" s="1"/>
      <c r="AH395" s="1"/>
    </row>
    <row r="396" spans="2:34">
      <c r="B396" s="20"/>
      <c r="C396" s="21"/>
      <c r="D396" s="22" t="str">
        <f t="shared" si="24"/>
        <v/>
      </c>
      <c r="E396" s="21"/>
      <c r="F396" s="24" t="str">
        <f t="shared" si="25"/>
        <v/>
      </c>
      <c r="G396" s="25" t="str">
        <f>IF(C396="","",IF(D396='Gear Train'!$R$3,"-",VLOOKUP(C396,$Q$15:$S$514,3,FALSE)))</f>
        <v/>
      </c>
      <c r="H396" s="25" t="str">
        <f>IF(C396="","",IF(OR(D396='Gear Train'!$R$7,D396='Gear Train'!$R$3,D396='Gear Train'!$R$8),"-",VLOOKUP(C396,$Q$15:$T$514,4,FALSE)))</f>
        <v/>
      </c>
      <c r="I396" s="26" t="str">
        <f>IF(C396="","",IF(OR(D396='Gear Train'!$R$6,D396='Gear Train'!$R$7,D396='Gear Train'!$R$8,F396='Gear Train'!$R$7),VLOOKUP(E396,$C$15:$M$514,7,FALSE),IF(D396='Gear Train'!$R$3,VLOOKUP(C396,$Q$15:$U$514,5,FALSE),VLOOKUP(E396,$C$15:$M$514,7,FALSE)*M396)))</f>
        <v/>
      </c>
      <c r="J396" s="26" t="str">
        <f>IF(C396="","",IF(OR(D396='Gear Train'!$R$6,D396='Gear Train'!$R$7,D396='Gear Train'!$R$8,F396='Gear Train'!$R$7),VLOOKUP(E396,$C$15:$M$514,8,FALSE),IF(D396='Gear Train'!$R$3,E396/I396,VLOOKUP(E396,$C$15:$M$514,8,FALSE)/M396)))</f>
        <v/>
      </c>
      <c r="K396" s="27" t="str">
        <f>IF(C396="","",IF(E396=$C$10,$C$11,IF(OR(D396='Gear Train'!$R$4,D396='Gear Train'!$R$5),IF(OR(F396='Gear Train'!$R$4,F396='Gear Train'!$R$5,F396='Gear Train'!$R$6),IF(VLOOKUP(E396,$C$15:$M$514,9,FALSE)='Gear Train'!$C$3,'Gear Train'!$C$4,'Gear Train'!$C$3),VLOOKUP(E396,$C$15:$M$514,9,FALSE)),VLOOKUP(E396,$C$15:$M$514,9,FALSE))))</f>
        <v/>
      </c>
      <c r="L396" s="26" t="str">
        <f>IF(C396="","",IF(G396="-","-",IF(K396='Gear Train'!$C$3,MOD(G396+J396*360,360),MOD(G396-J396*360,360))))</f>
        <v/>
      </c>
      <c r="M396" s="26" t="str">
        <f>IF(C396="","",IF(OR(D396='Gear Train'!$R$6,D396='Gear Train'!$R$7,D396='Gear Train'!$R$8,F396='Gear Train'!$R$7),VLOOKUP(E396,$C$15:$M$514,10,FALSE),IF(D396='Gear Train'!$R$3,"-",IF(F396='Gear Train'!$R$3,1,H396/VLOOKUP(E396,$Q$15:$T$514,4,FALSE)))))</f>
        <v/>
      </c>
      <c r="N396" s="26" t="str">
        <f t="shared" si="26"/>
        <v/>
      </c>
      <c r="O396" s="28" t="str">
        <f t="shared" si="27"/>
        <v/>
      </c>
      <c r="Q396" s="21"/>
      <c r="R396" s="21"/>
      <c r="S396" s="29"/>
      <c r="T396" s="29"/>
      <c r="U396" s="29"/>
      <c r="AD396" s="1"/>
      <c r="AE396" s="1"/>
      <c r="AF396" s="1"/>
      <c r="AG396" s="1"/>
      <c r="AH396" s="1"/>
    </row>
    <row r="397" spans="2:34">
      <c r="B397" s="20"/>
      <c r="C397" s="21"/>
      <c r="D397" s="22" t="str">
        <f t="shared" si="24"/>
        <v/>
      </c>
      <c r="E397" s="21"/>
      <c r="F397" s="24" t="str">
        <f t="shared" si="25"/>
        <v/>
      </c>
      <c r="G397" s="25" t="str">
        <f>IF(C397="","",IF(D397='Gear Train'!$R$3,"-",VLOOKUP(C397,$Q$15:$S$514,3,FALSE)))</f>
        <v/>
      </c>
      <c r="H397" s="25" t="str">
        <f>IF(C397="","",IF(OR(D397='Gear Train'!$R$7,D397='Gear Train'!$R$3,D397='Gear Train'!$R$8),"-",VLOOKUP(C397,$Q$15:$T$514,4,FALSE)))</f>
        <v/>
      </c>
      <c r="I397" s="26" t="str">
        <f>IF(C397="","",IF(OR(D397='Gear Train'!$R$6,D397='Gear Train'!$R$7,D397='Gear Train'!$R$8,F397='Gear Train'!$R$7),VLOOKUP(E397,$C$15:$M$514,7,FALSE),IF(D397='Gear Train'!$R$3,VLOOKUP(C397,$Q$15:$U$514,5,FALSE),VLOOKUP(E397,$C$15:$M$514,7,FALSE)*M397)))</f>
        <v/>
      </c>
      <c r="J397" s="26" t="str">
        <f>IF(C397="","",IF(OR(D397='Gear Train'!$R$6,D397='Gear Train'!$R$7,D397='Gear Train'!$R$8,F397='Gear Train'!$R$7),VLOOKUP(E397,$C$15:$M$514,8,FALSE),IF(D397='Gear Train'!$R$3,E397/I397,VLOOKUP(E397,$C$15:$M$514,8,FALSE)/M397)))</f>
        <v/>
      </c>
      <c r="K397" s="27" t="str">
        <f>IF(C397="","",IF(E397=$C$10,$C$11,IF(OR(D397='Gear Train'!$R$4,D397='Gear Train'!$R$5),IF(OR(F397='Gear Train'!$R$4,F397='Gear Train'!$R$5,F397='Gear Train'!$R$6),IF(VLOOKUP(E397,$C$15:$M$514,9,FALSE)='Gear Train'!$C$3,'Gear Train'!$C$4,'Gear Train'!$C$3),VLOOKUP(E397,$C$15:$M$514,9,FALSE)),VLOOKUP(E397,$C$15:$M$514,9,FALSE))))</f>
        <v/>
      </c>
      <c r="L397" s="26" t="str">
        <f>IF(C397="","",IF(G397="-","-",IF(K397='Gear Train'!$C$3,MOD(G397+J397*360,360),MOD(G397-J397*360,360))))</f>
        <v/>
      </c>
      <c r="M397" s="26" t="str">
        <f>IF(C397="","",IF(OR(D397='Gear Train'!$R$6,D397='Gear Train'!$R$7,D397='Gear Train'!$R$8,F397='Gear Train'!$R$7),VLOOKUP(E397,$C$15:$M$514,10,FALSE),IF(D397='Gear Train'!$R$3,"-",IF(F397='Gear Train'!$R$3,1,H397/VLOOKUP(E397,$Q$15:$T$514,4,FALSE)))))</f>
        <v/>
      </c>
      <c r="N397" s="26" t="str">
        <f t="shared" si="26"/>
        <v/>
      </c>
      <c r="O397" s="28" t="str">
        <f t="shared" si="27"/>
        <v/>
      </c>
      <c r="Q397" s="21"/>
      <c r="R397" s="21"/>
      <c r="S397" s="29"/>
      <c r="T397" s="29"/>
      <c r="U397" s="29"/>
      <c r="AD397" s="1"/>
      <c r="AE397" s="1"/>
      <c r="AF397" s="1"/>
      <c r="AG397" s="1"/>
      <c r="AH397" s="1"/>
    </row>
    <row r="398" spans="2:34">
      <c r="B398" s="20"/>
      <c r="C398" s="21"/>
      <c r="D398" s="22" t="str">
        <f t="shared" si="24"/>
        <v/>
      </c>
      <c r="E398" s="21"/>
      <c r="F398" s="24" t="str">
        <f t="shared" si="25"/>
        <v/>
      </c>
      <c r="G398" s="25" t="str">
        <f>IF(C398="","",IF(D398='Gear Train'!$R$3,"-",VLOOKUP(C398,$Q$15:$S$514,3,FALSE)))</f>
        <v/>
      </c>
      <c r="H398" s="25" t="str">
        <f>IF(C398="","",IF(OR(D398='Gear Train'!$R$7,D398='Gear Train'!$R$3,D398='Gear Train'!$R$8),"-",VLOOKUP(C398,$Q$15:$T$514,4,FALSE)))</f>
        <v/>
      </c>
      <c r="I398" s="26" t="str">
        <f>IF(C398="","",IF(OR(D398='Gear Train'!$R$6,D398='Gear Train'!$R$7,D398='Gear Train'!$R$8,F398='Gear Train'!$R$7),VLOOKUP(E398,$C$15:$M$514,7,FALSE),IF(D398='Gear Train'!$R$3,VLOOKUP(C398,$Q$15:$U$514,5,FALSE),VLOOKUP(E398,$C$15:$M$514,7,FALSE)*M398)))</f>
        <v/>
      </c>
      <c r="J398" s="26" t="str">
        <f>IF(C398="","",IF(OR(D398='Gear Train'!$R$6,D398='Gear Train'!$R$7,D398='Gear Train'!$R$8,F398='Gear Train'!$R$7),VLOOKUP(E398,$C$15:$M$514,8,FALSE),IF(D398='Gear Train'!$R$3,E398/I398,VLOOKUP(E398,$C$15:$M$514,8,FALSE)/M398)))</f>
        <v/>
      </c>
      <c r="K398" s="27" t="str">
        <f>IF(C398="","",IF(E398=$C$10,$C$11,IF(OR(D398='Gear Train'!$R$4,D398='Gear Train'!$R$5),IF(OR(F398='Gear Train'!$R$4,F398='Gear Train'!$R$5,F398='Gear Train'!$R$6),IF(VLOOKUP(E398,$C$15:$M$514,9,FALSE)='Gear Train'!$C$3,'Gear Train'!$C$4,'Gear Train'!$C$3),VLOOKUP(E398,$C$15:$M$514,9,FALSE)),VLOOKUP(E398,$C$15:$M$514,9,FALSE))))</f>
        <v/>
      </c>
      <c r="L398" s="26" t="str">
        <f>IF(C398="","",IF(G398="-","-",IF(K398='Gear Train'!$C$3,MOD(G398+J398*360,360),MOD(G398-J398*360,360))))</f>
        <v/>
      </c>
      <c r="M398" s="26" t="str">
        <f>IF(C398="","",IF(OR(D398='Gear Train'!$R$6,D398='Gear Train'!$R$7,D398='Gear Train'!$R$8,F398='Gear Train'!$R$7),VLOOKUP(E398,$C$15:$M$514,10,FALSE),IF(D398='Gear Train'!$R$3,"-",IF(F398='Gear Train'!$R$3,1,H398/VLOOKUP(E398,$Q$15:$T$514,4,FALSE)))))</f>
        <v/>
      </c>
      <c r="N398" s="26" t="str">
        <f t="shared" si="26"/>
        <v/>
      </c>
      <c r="O398" s="28" t="str">
        <f t="shared" si="27"/>
        <v/>
      </c>
      <c r="Q398" s="21"/>
      <c r="R398" s="21"/>
      <c r="S398" s="29"/>
      <c r="T398" s="29"/>
      <c r="U398" s="29"/>
      <c r="AD398" s="1"/>
      <c r="AE398" s="1"/>
      <c r="AF398" s="1"/>
      <c r="AG398" s="1"/>
      <c r="AH398" s="1"/>
    </row>
    <row r="399" spans="2:34">
      <c r="B399" s="20"/>
      <c r="C399" s="21"/>
      <c r="D399" s="22" t="str">
        <f t="shared" ref="D399:D462" si="28">IF(C399="","",VLOOKUP(C399,$Q$15:$R$514,2,FALSE))</f>
        <v/>
      </c>
      <c r="E399" s="21"/>
      <c r="F399" s="24" t="str">
        <f t="shared" ref="F399:F462" si="29">IF(E399="","",IF(ISNUMBER(E399),"-",VLOOKUP(E399,$Q$15:$R$514,2,FALSE)))</f>
        <v/>
      </c>
      <c r="G399" s="25" t="str">
        <f>IF(C399="","",IF(D399='Gear Train'!$R$3,"-",VLOOKUP(C399,$Q$15:$S$514,3,FALSE)))</f>
        <v/>
      </c>
      <c r="H399" s="25" t="str">
        <f>IF(C399="","",IF(OR(D399='Gear Train'!$R$7,D399='Gear Train'!$R$3,D399='Gear Train'!$R$8),"-",VLOOKUP(C399,$Q$15:$T$514,4,FALSE)))</f>
        <v/>
      </c>
      <c r="I399" s="26" t="str">
        <f>IF(C399="","",IF(OR(D399='Gear Train'!$R$6,D399='Gear Train'!$R$7,D399='Gear Train'!$R$8,F399='Gear Train'!$R$7),VLOOKUP(E399,$C$15:$M$514,7,FALSE),IF(D399='Gear Train'!$R$3,VLOOKUP(C399,$Q$15:$U$514,5,FALSE),VLOOKUP(E399,$C$15:$M$514,7,FALSE)*M399)))</f>
        <v/>
      </c>
      <c r="J399" s="26" t="str">
        <f>IF(C399="","",IF(OR(D399='Gear Train'!$R$6,D399='Gear Train'!$R$7,D399='Gear Train'!$R$8,F399='Gear Train'!$R$7),VLOOKUP(E399,$C$15:$M$514,8,FALSE),IF(D399='Gear Train'!$R$3,E399/I399,VLOOKUP(E399,$C$15:$M$514,8,FALSE)/M399)))</f>
        <v/>
      </c>
      <c r="K399" s="27" t="str">
        <f>IF(C399="","",IF(E399=$C$10,$C$11,IF(OR(D399='Gear Train'!$R$4,D399='Gear Train'!$R$5),IF(OR(F399='Gear Train'!$R$4,F399='Gear Train'!$R$5,F399='Gear Train'!$R$6),IF(VLOOKUP(E399,$C$15:$M$514,9,FALSE)='Gear Train'!$C$3,'Gear Train'!$C$4,'Gear Train'!$C$3),VLOOKUP(E399,$C$15:$M$514,9,FALSE)),VLOOKUP(E399,$C$15:$M$514,9,FALSE))))</f>
        <v/>
      </c>
      <c r="L399" s="26" t="str">
        <f>IF(C399="","",IF(G399="-","-",IF(K399='Gear Train'!$C$3,MOD(G399+J399*360,360),MOD(G399-J399*360,360))))</f>
        <v/>
      </c>
      <c r="M399" s="26" t="str">
        <f>IF(C399="","",IF(OR(D399='Gear Train'!$R$6,D399='Gear Train'!$R$7,D399='Gear Train'!$R$8,F399='Gear Train'!$R$7),VLOOKUP(E399,$C$15:$M$514,10,FALSE),IF(D399='Gear Train'!$R$3,"-",IF(F399='Gear Train'!$R$3,1,H399/VLOOKUP(E399,$Q$15:$T$514,4,FALSE)))))</f>
        <v/>
      </c>
      <c r="N399" s="26" t="str">
        <f t="shared" ref="N399:N462" si="30">IF(B399="","",VLOOKUP(B399,$W$15:$X$114,2,FALSE))</f>
        <v/>
      </c>
      <c r="O399" s="28" t="str">
        <f t="shared" si="27"/>
        <v/>
      </c>
      <c r="Q399" s="21"/>
      <c r="R399" s="21"/>
      <c r="S399" s="29"/>
      <c r="T399" s="29"/>
      <c r="U399" s="29"/>
      <c r="AD399" s="1"/>
      <c r="AE399" s="1"/>
      <c r="AF399" s="1"/>
      <c r="AG399" s="1"/>
      <c r="AH399" s="1"/>
    </row>
    <row r="400" spans="2:34">
      <c r="B400" s="20"/>
      <c r="C400" s="21"/>
      <c r="D400" s="22" t="str">
        <f t="shared" si="28"/>
        <v/>
      </c>
      <c r="E400" s="21"/>
      <c r="F400" s="24" t="str">
        <f t="shared" si="29"/>
        <v/>
      </c>
      <c r="G400" s="25" t="str">
        <f>IF(C400="","",IF(D400='Gear Train'!$R$3,"-",VLOOKUP(C400,$Q$15:$S$514,3,FALSE)))</f>
        <v/>
      </c>
      <c r="H400" s="25" t="str">
        <f>IF(C400="","",IF(OR(D400='Gear Train'!$R$7,D400='Gear Train'!$R$3,D400='Gear Train'!$R$8),"-",VLOOKUP(C400,$Q$15:$T$514,4,FALSE)))</f>
        <v/>
      </c>
      <c r="I400" s="26" t="str">
        <f>IF(C400="","",IF(OR(D400='Gear Train'!$R$6,D400='Gear Train'!$R$7,D400='Gear Train'!$R$8,F400='Gear Train'!$R$7),VLOOKUP(E400,$C$15:$M$514,7,FALSE),IF(D400='Gear Train'!$R$3,VLOOKUP(C400,$Q$15:$U$514,5,FALSE),VLOOKUP(E400,$C$15:$M$514,7,FALSE)*M400)))</f>
        <v/>
      </c>
      <c r="J400" s="26" t="str">
        <f>IF(C400="","",IF(OR(D400='Gear Train'!$R$6,D400='Gear Train'!$R$7,D400='Gear Train'!$R$8,F400='Gear Train'!$R$7),VLOOKUP(E400,$C$15:$M$514,8,FALSE),IF(D400='Gear Train'!$R$3,E400/I400,VLOOKUP(E400,$C$15:$M$514,8,FALSE)/M400)))</f>
        <v/>
      </c>
      <c r="K400" s="27" t="str">
        <f>IF(C400="","",IF(E400=$C$10,$C$11,IF(OR(D400='Gear Train'!$R$4,D400='Gear Train'!$R$5),IF(OR(F400='Gear Train'!$R$4,F400='Gear Train'!$R$5,F400='Gear Train'!$R$6),IF(VLOOKUP(E400,$C$15:$M$514,9,FALSE)='Gear Train'!$C$3,'Gear Train'!$C$4,'Gear Train'!$C$3),VLOOKUP(E400,$C$15:$M$514,9,FALSE)),VLOOKUP(E400,$C$15:$M$514,9,FALSE))))</f>
        <v/>
      </c>
      <c r="L400" s="26" t="str">
        <f>IF(C400="","",IF(G400="-","-",IF(K400='Gear Train'!$C$3,MOD(G400+J400*360,360),MOD(G400-J400*360,360))))</f>
        <v/>
      </c>
      <c r="M400" s="26" t="str">
        <f>IF(C400="","",IF(OR(D400='Gear Train'!$R$6,D400='Gear Train'!$R$7,D400='Gear Train'!$R$8,F400='Gear Train'!$R$7),VLOOKUP(E400,$C$15:$M$514,10,FALSE),IF(D400='Gear Train'!$R$3,"-",IF(F400='Gear Train'!$R$3,1,H400/VLOOKUP(E400,$Q$15:$T$514,4,FALSE)))))</f>
        <v/>
      </c>
      <c r="N400" s="26" t="str">
        <f t="shared" si="30"/>
        <v/>
      </c>
      <c r="O400" s="28" t="str">
        <f t="shared" ref="O400:O463" si="31">IF(N400="","",1-I400/N400)</f>
        <v/>
      </c>
      <c r="Q400" s="21"/>
      <c r="R400" s="21"/>
      <c r="S400" s="29"/>
      <c r="T400" s="29"/>
      <c r="U400" s="29"/>
      <c r="AD400" s="1"/>
      <c r="AE400" s="1"/>
      <c r="AF400" s="1"/>
      <c r="AG400" s="1"/>
      <c r="AH400" s="1"/>
    </row>
    <row r="401" spans="2:34">
      <c r="B401" s="20"/>
      <c r="C401" s="21"/>
      <c r="D401" s="22" t="str">
        <f t="shared" si="28"/>
        <v/>
      </c>
      <c r="E401" s="21"/>
      <c r="F401" s="24" t="str">
        <f t="shared" si="29"/>
        <v/>
      </c>
      <c r="G401" s="25" t="str">
        <f>IF(C401="","",IF(D401='Gear Train'!$R$3,"-",VLOOKUP(C401,$Q$15:$S$514,3,FALSE)))</f>
        <v/>
      </c>
      <c r="H401" s="25" t="str">
        <f>IF(C401="","",IF(OR(D401='Gear Train'!$R$7,D401='Gear Train'!$R$3,D401='Gear Train'!$R$8),"-",VLOOKUP(C401,$Q$15:$T$514,4,FALSE)))</f>
        <v/>
      </c>
      <c r="I401" s="26" t="str">
        <f>IF(C401="","",IF(OR(D401='Gear Train'!$R$6,D401='Gear Train'!$R$7,D401='Gear Train'!$R$8,F401='Gear Train'!$R$7),VLOOKUP(E401,$C$15:$M$514,7,FALSE),IF(D401='Gear Train'!$R$3,VLOOKUP(C401,$Q$15:$U$514,5,FALSE),VLOOKUP(E401,$C$15:$M$514,7,FALSE)*M401)))</f>
        <v/>
      </c>
      <c r="J401" s="26" t="str">
        <f>IF(C401="","",IF(OR(D401='Gear Train'!$R$6,D401='Gear Train'!$R$7,D401='Gear Train'!$R$8,F401='Gear Train'!$R$7),VLOOKUP(E401,$C$15:$M$514,8,FALSE),IF(D401='Gear Train'!$R$3,E401/I401,VLOOKUP(E401,$C$15:$M$514,8,FALSE)/M401)))</f>
        <v/>
      </c>
      <c r="K401" s="27" t="str">
        <f>IF(C401="","",IF(E401=$C$10,$C$11,IF(OR(D401='Gear Train'!$R$4,D401='Gear Train'!$R$5),IF(OR(F401='Gear Train'!$R$4,F401='Gear Train'!$R$5,F401='Gear Train'!$R$6),IF(VLOOKUP(E401,$C$15:$M$514,9,FALSE)='Gear Train'!$C$3,'Gear Train'!$C$4,'Gear Train'!$C$3),VLOOKUP(E401,$C$15:$M$514,9,FALSE)),VLOOKUP(E401,$C$15:$M$514,9,FALSE))))</f>
        <v/>
      </c>
      <c r="L401" s="26" t="str">
        <f>IF(C401="","",IF(G401="-","-",IF(K401='Gear Train'!$C$3,MOD(G401+J401*360,360),MOD(G401-J401*360,360))))</f>
        <v/>
      </c>
      <c r="M401" s="26" t="str">
        <f>IF(C401="","",IF(OR(D401='Gear Train'!$R$6,D401='Gear Train'!$R$7,D401='Gear Train'!$R$8,F401='Gear Train'!$R$7),VLOOKUP(E401,$C$15:$M$514,10,FALSE),IF(D401='Gear Train'!$R$3,"-",IF(F401='Gear Train'!$R$3,1,H401/VLOOKUP(E401,$Q$15:$T$514,4,FALSE)))))</f>
        <v/>
      </c>
      <c r="N401" s="26" t="str">
        <f t="shared" si="30"/>
        <v/>
      </c>
      <c r="O401" s="28" t="str">
        <f t="shared" si="31"/>
        <v/>
      </c>
      <c r="Q401" s="21"/>
      <c r="R401" s="21"/>
      <c r="S401" s="29"/>
      <c r="T401" s="29"/>
      <c r="U401" s="29"/>
      <c r="AD401" s="1"/>
      <c r="AE401" s="1"/>
      <c r="AF401" s="1"/>
      <c r="AG401" s="1"/>
      <c r="AH401" s="1"/>
    </row>
    <row r="402" spans="2:34">
      <c r="B402" s="20"/>
      <c r="C402" s="21"/>
      <c r="D402" s="22" t="str">
        <f t="shared" si="28"/>
        <v/>
      </c>
      <c r="E402" s="21"/>
      <c r="F402" s="24" t="str">
        <f t="shared" si="29"/>
        <v/>
      </c>
      <c r="G402" s="25" t="str">
        <f>IF(C402="","",IF(D402='Gear Train'!$R$3,"-",VLOOKUP(C402,$Q$15:$S$514,3,FALSE)))</f>
        <v/>
      </c>
      <c r="H402" s="25" t="str">
        <f>IF(C402="","",IF(OR(D402='Gear Train'!$R$7,D402='Gear Train'!$R$3,D402='Gear Train'!$R$8),"-",VLOOKUP(C402,$Q$15:$T$514,4,FALSE)))</f>
        <v/>
      </c>
      <c r="I402" s="26" t="str">
        <f>IF(C402="","",IF(OR(D402='Gear Train'!$R$6,D402='Gear Train'!$R$7,D402='Gear Train'!$R$8,F402='Gear Train'!$R$7),VLOOKUP(E402,$C$15:$M$514,7,FALSE),IF(D402='Gear Train'!$R$3,VLOOKUP(C402,$Q$15:$U$514,5,FALSE),VLOOKUP(E402,$C$15:$M$514,7,FALSE)*M402)))</f>
        <v/>
      </c>
      <c r="J402" s="26" t="str">
        <f>IF(C402="","",IF(OR(D402='Gear Train'!$R$6,D402='Gear Train'!$R$7,D402='Gear Train'!$R$8,F402='Gear Train'!$R$7),VLOOKUP(E402,$C$15:$M$514,8,FALSE),IF(D402='Gear Train'!$R$3,E402/I402,VLOOKUP(E402,$C$15:$M$514,8,FALSE)/M402)))</f>
        <v/>
      </c>
      <c r="K402" s="27" t="str">
        <f>IF(C402="","",IF(E402=$C$10,$C$11,IF(OR(D402='Gear Train'!$R$4,D402='Gear Train'!$R$5),IF(OR(F402='Gear Train'!$R$4,F402='Gear Train'!$R$5,F402='Gear Train'!$R$6),IF(VLOOKUP(E402,$C$15:$M$514,9,FALSE)='Gear Train'!$C$3,'Gear Train'!$C$4,'Gear Train'!$C$3),VLOOKUP(E402,$C$15:$M$514,9,FALSE)),VLOOKUP(E402,$C$15:$M$514,9,FALSE))))</f>
        <v/>
      </c>
      <c r="L402" s="26" t="str">
        <f>IF(C402="","",IF(G402="-","-",IF(K402='Gear Train'!$C$3,MOD(G402+J402*360,360),MOD(G402-J402*360,360))))</f>
        <v/>
      </c>
      <c r="M402" s="26" t="str">
        <f>IF(C402="","",IF(OR(D402='Gear Train'!$R$6,D402='Gear Train'!$R$7,D402='Gear Train'!$R$8,F402='Gear Train'!$R$7),VLOOKUP(E402,$C$15:$M$514,10,FALSE),IF(D402='Gear Train'!$R$3,"-",IF(F402='Gear Train'!$R$3,1,H402/VLOOKUP(E402,$Q$15:$T$514,4,FALSE)))))</f>
        <v/>
      </c>
      <c r="N402" s="26" t="str">
        <f t="shared" si="30"/>
        <v/>
      </c>
      <c r="O402" s="28" t="str">
        <f t="shared" si="31"/>
        <v/>
      </c>
      <c r="Q402" s="21"/>
      <c r="R402" s="21"/>
      <c r="S402" s="29"/>
      <c r="T402" s="29"/>
      <c r="U402" s="29"/>
      <c r="AD402" s="1"/>
      <c r="AE402" s="1"/>
      <c r="AF402" s="1"/>
      <c r="AG402" s="1"/>
      <c r="AH402" s="1"/>
    </row>
    <row r="403" spans="2:34">
      <c r="B403" s="20"/>
      <c r="C403" s="21"/>
      <c r="D403" s="22" t="str">
        <f t="shared" si="28"/>
        <v/>
      </c>
      <c r="E403" s="21"/>
      <c r="F403" s="24" t="str">
        <f t="shared" si="29"/>
        <v/>
      </c>
      <c r="G403" s="25" t="str">
        <f>IF(C403="","",IF(D403='Gear Train'!$R$3,"-",VLOOKUP(C403,$Q$15:$S$514,3,FALSE)))</f>
        <v/>
      </c>
      <c r="H403" s="25" t="str">
        <f>IF(C403="","",IF(OR(D403='Gear Train'!$R$7,D403='Gear Train'!$R$3,D403='Gear Train'!$R$8),"-",VLOOKUP(C403,$Q$15:$T$514,4,FALSE)))</f>
        <v/>
      </c>
      <c r="I403" s="26" t="str">
        <f>IF(C403="","",IF(OR(D403='Gear Train'!$R$6,D403='Gear Train'!$R$7,D403='Gear Train'!$R$8,F403='Gear Train'!$R$7),VLOOKUP(E403,$C$15:$M$514,7,FALSE),IF(D403='Gear Train'!$R$3,VLOOKUP(C403,$Q$15:$U$514,5,FALSE),VLOOKUP(E403,$C$15:$M$514,7,FALSE)*M403)))</f>
        <v/>
      </c>
      <c r="J403" s="26" t="str">
        <f>IF(C403="","",IF(OR(D403='Gear Train'!$R$6,D403='Gear Train'!$R$7,D403='Gear Train'!$R$8,F403='Gear Train'!$R$7),VLOOKUP(E403,$C$15:$M$514,8,FALSE),IF(D403='Gear Train'!$R$3,E403/I403,VLOOKUP(E403,$C$15:$M$514,8,FALSE)/M403)))</f>
        <v/>
      </c>
      <c r="K403" s="27" t="str">
        <f>IF(C403="","",IF(E403=$C$10,$C$11,IF(OR(D403='Gear Train'!$R$4,D403='Gear Train'!$R$5),IF(OR(F403='Gear Train'!$R$4,F403='Gear Train'!$R$5,F403='Gear Train'!$R$6),IF(VLOOKUP(E403,$C$15:$M$514,9,FALSE)='Gear Train'!$C$3,'Gear Train'!$C$4,'Gear Train'!$C$3),VLOOKUP(E403,$C$15:$M$514,9,FALSE)),VLOOKUP(E403,$C$15:$M$514,9,FALSE))))</f>
        <v/>
      </c>
      <c r="L403" s="26" t="str">
        <f>IF(C403="","",IF(G403="-","-",IF(K403='Gear Train'!$C$3,MOD(G403+J403*360,360),MOD(G403-J403*360,360))))</f>
        <v/>
      </c>
      <c r="M403" s="26" t="str">
        <f>IF(C403="","",IF(OR(D403='Gear Train'!$R$6,D403='Gear Train'!$R$7,D403='Gear Train'!$R$8,F403='Gear Train'!$R$7),VLOOKUP(E403,$C$15:$M$514,10,FALSE),IF(D403='Gear Train'!$R$3,"-",IF(F403='Gear Train'!$R$3,1,H403/VLOOKUP(E403,$Q$15:$T$514,4,FALSE)))))</f>
        <v/>
      </c>
      <c r="N403" s="26" t="str">
        <f t="shared" si="30"/>
        <v/>
      </c>
      <c r="O403" s="28" t="str">
        <f t="shared" si="31"/>
        <v/>
      </c>
      <c r="Q403" s="21"/>
      <c r="R403" s="21"/>
      <c r="S403" s="29"/>
      <c r="T403" s="29"/>
      <c r="U403" s="29"/>
      <c r="AD403" s="1"/>
      <c r="AE403" s="1"/>
      <c r="AF403" s="1"/>
      <c r="AG403" s="1"/>
      <c r="AH403" s="1"/>
    </row>
    <row r="404" spans="2:34">
      <c r="B404" s="20"/>
      <c r="C404" s="21"/>
      <c r="D404" s="22" t="str">
        <f t="shared" si="28"/>
        <v/>
      </c>
      <c r="E404" s="21"/>
      <c r="F404" s="24" t="str">
        <f t="shared" si="29"/>
        <v/>
      </c>
      <c r="G404" s="25" t="str">
        <f>IF(C404="","",IF(D404='Gear Train'!$R$3,"-",VLOOKUP(C404,$Q$15:$S$514,3,FALSE)))</f>
        <v/>
      </c>
      <c r="H404" s="25" t="str">
        <f>IF(C404="","",IF(OR(D404='Gear Train'!$R$7,D404='Gear Train'!$R$3,D404='Gear Train'!$R$8),"-",VLOOKUP(C404,$Q$15:$T$514,4,FALSE)))</f>
        <v/>
      </c>
      <c r="I404" s="26" t="str">
        <f>IF(C404="","",IF(OR(D404='Gear Train'!$R$6,D404='Gear Train'!$R$7,D404='Gear Train'!$R$8,F404='Gear Train'!$R$7),VLOOKUP(E404,$C$15:$M$514,7,FALSE),IF(D404='Gear Train'!$R$3,VLOOKUP(C404,$Q$15:$U$514,5,FALSE),VLOOKUP(E404,$C$15:$M$514,7,FALSE)*M404)))</f>
        <v/>
      </c>
      <c r="J404" s="26" t="str">
        <f>IF(C404="","",IF(OR(D404='Gear Train'!$R$6,D404='Gear Train'!$R$7,D404='Gear Train'!$R$8,F404='Gear Train'!$R$7),VLOOKUP(E404,$C$15:$M$514,8,FALSE),IF(D404='Gear Train'!$R$3,E404/I404,VLOOKUP(E404,$C$15:$M$514,8,FALSE)/M404)))</f>
        <v/>
      </c>
      <c r="K404" s="27" t="str">
        <f>IF(C404="","",IF(E404=$C$10,$C$11,IF(OR(D404='Gear Train'!$R$4,D404='Gear Train'!$R$5),IF(OR(F404='Gear Train'!$R$4,F404='Gear Train'!$R$5,F404='Gear Train'!$R$6),IF(VLOOKUP(E404,$C$15:$M$514,9,FALSE)='Gear Train'!$C$3,'Gear Train'!$C$4,'Gear Train'!$C$3),VLOOKUP(E404,$C$15:$M$514,9,FALSE)),VLOOKUP(E404,$C$15:$M$514,9,FALSE))))</f>
        <v/>
      </c>
      <c r="L404" s="26" t="str">
        <f>IF(C404="","",IF(G404="-","-",IF(K404='Gear Train'!$C$3,MOD(G404+J404*360,360),MOD(G404-J404*360,360))))</f>
        <v/>
      </c>
      <c r="M404" s="26" t="str">
        <f>IF(C404="","",IF(OR(D404='Gear Train'!$R$6,D404='Gear Train'!$R$7,D404='Gear Train'!$R$8,F404='Gear Train'!$R$7),VLOOKUP(E404,$C$15:$M$514,10,FALSE),IF(D404='Gear Train'!$R$3,"-",IF(F404='Gear Train'!$R$3,1,H404/VLOOKUP(E404,$Q$15:$T$514,4,FALSE)))))</f>
        <v/>
      </c>
      <c r="N404" s="26" t="str">
        <f t="shared" si="30"/>
        <v/>
      </c>
      <c r="O404" s="28" t="str">
        <f t="shared" si="31"/>
        <v/>
      </c>
      <c r="Q404" s="21"/>
      <c r="R404" s="21"/>
      <c r="S404" s="29"/>
      <c r="T404" s="29"/>
      <c r="U404" s="29"/>
      <c r="AD404" s="1"/>
      <c r="AE404" s="1"/>
      <c r="AF404" s="1"/>
      <c r="AG404" s="1"/>
      <c r="AH404" s="1"/>
    </row>
    <row r="405" spans="2:34">
      <c r="B405" s="20"/>
      <c r="C405" s="21"/>
      <c r="D405" s="22" t="str">
        <f t="shared" si="28"/>
        <v/>
      </c>
      <c r="E405" s="21"/>
      <c r="F405" s="24" t="str">
        <f t="shared" si="29"/>
        <v/>
      </c>
      <c r="G405" s="25" t="str">
        <f>IF(C405="","",IF(D405='Gear Train'!$R$3,"-",VLOOKUP(C405,$Q$15:$S$514,3,FALSE)))</f>
        <v/>
      </c>
      <c r="H405" s="25" t="str">
        <f>IF(C405="","",IF(OR(D405='Gear Train'!$R$7,D405='Gear Train'!$R$3,D405='Gear Train'!$R$8),"-",VLOOKUP(C405,$Q$15:$T$514,4,FALSE)))</f>
        <v/>
      </c>
      <c r="I405" s="26" t="str">
        <f>IF(C405="","",IF(OR(D405='Gear Train'!$R$6,D405='Gear Train'!$R$7,D405='Gear Train'!$R$8,F405='Gear Train'!$R$7),VLOOKUP(E405,$C$15:$M$514,7,FALSE),IF(D405='Gear Train'!$R$3,VLOOKUP(C405,$Q$15:$U$514,5,FALSE),VLOOKUP(E405,$C$15:$M$514,7,FALSE)*M405)))</f>
        <v/>
      </c>
      <c r="J405" s="26" t="str">
        <f>IF(C405="","",IF(OR(D405='Gear Train'!$R$6,D405='Gear Train'!$R$7,D405='Gear Train'!$R$8,F405='Gear Train'!$R$7),VLOOKUP(E405,$C$15:$M$514,8,FALSE),IF(D405='Gear Train'!$R$3,E405/I405,VLOOKUP(E405,$C$15:$M$514,8,FALSE)/M405)))</f>
        <v/>
      </c>
      <c r="K405" s="27" t="str">
        <f>IF(C405="","",IF(E405=$C$10,$C$11,IF(OR(D405='Gear Train'!$R$4,D405='Gear Train'!$R$5),IF(OR(F405='Gear Train'!$R$4,F405='Gear Train'!$R$5,F405='Gear Train'!$R$6),IF(VLOOKUP(E405,$C$15:$M$514,9,FALSE)='Gear Train'!$C$3,'Gear Train'!$C$4,'Gear Train'!$C$3),VLOOKUP(E405,$C$15:$M$514,9,FALSE)),VLOOKUP(E405,$C$15:$M$514,9,FALSE))))</f>
        <v/>
      </c>
      <c r="L405" s="26" t="str">
        <f>IF(C405="","",IF(G405="-","-",IF(K405='Gear Train'!$C$3,MOD(G405+J405*360,360),MOD(G405-J405*360,360))))</f>
        <v/>
      </c>
      <c r="M405" s="26" t="str">
        <f>IF(C405="","",IF(OR(D405='Gear Train'!$R$6,D405='Gear Train'!$R$7,D405='Gear Train'!$R$8,F405='Gear Train'!$R$7),VLOOKUP(E405,$C$15:$M$514,10,FALSE),IF(D405='Gear Train'!$R$3,"-",IF(F405='Gear Train'!$R$3,1,H405/VLOOKUP(E405,$Q$15:$T$514,4,FALSE)))))</f>
        <v/>
      </c>
      <c r="N405" s="26" t="str">
        <f t="shared" si="30"/>
        <v/>
      </c>
      <c r="O405" s="28" t="str">
        <f t="shared" si="31"/>
        <v/>
      </c>
      <c r="Q405" s="21"/>
      <c r="R405" s="21"/>
      <c r="S405" s="29"/>
      <c r="T405" s="29"/>
      <c r="U405" s="29"/>
      <c r="AD405" s="1"/>
      <c r="AE405" s="1"/>
      <c r="AF405" s="1"/>
      <c r="AG405" s="1"/>
      <c r="AH405" s="1"/>
    </row>
    <row r="406" spans="2:34">
      <c r="B406" s="20"/>
      <c r="C406" s="21"/>
      <c r="D406" s="22" t="str">
        <f t="shared" si="28"/>
        <v/>
      </c>
      <c r="E406" s="21"/>
      <c r="F406" s="24" t="str">
        <f t="shared" si="29"/>
        <v/>
      </c>
      <c r="G406" s="25" t="str">
        <f>IF(C406="","",IF(D406='Gear Train'!$R$3,"-",VLOOKUP(C406,$Q$15:$S$514,3,FALSE)))</f>
        <v/>
      </c>
      <c r="H406" s="25" t="str">
        <f>IF(C406="","",IF(OR(D406='Gear Train'!$R$7,D406='Gear Train'!$R$3,D406='Gear Train'!$R$8),"-",VLOOKUP(C406,$Q$15:$T$514,4,FALSE)))</f>
        <v/>
      </c>
      <c r="I406" s="26" t="str">
        <f>IF(C406="","",IF(OR(D406='Gear Train'!$R$6,D406='Gear Train'!$R$7,D406='Gear Train'!$R$8,F406='Gear Train'!$R$7),VLOOKUP(E406,$C$15:$M$514,7,FALSE),IF(D406='Gear Train'!$R$3,VLOOKUP(C406,$Q$15:$U$514,5,FALSE),VLOOKUP(E406,$C$15:$M$514,7,FALSE)*M406)))</f>
        <v/>
      </c>
      <c r="J406" s="26" t="str">
        <f>IF(C406="","",IF(OR(D406='Gear Train'!$R$6,D406='Gear Train'!$R$7,D406='Gear Train'!$R$8,F406='Gear Train'!$R$7),VLOOKUP(E406,$C$15:$M$514,8,FALSE),IF(D406='Gear Train'!$R$3,E406/I406,VLOOKUP(E406,$C$15:$M$514,8,FALSE)/M406)))</f>
        <v/>
      </c>
      <c r="K406" s="27" t="str">
        <f>IF(C406="","",IF(E406=$C$10,$C$11,IF(OR(D406='Gear Train'!$R$4,D406='Gear Train'!$R$5),IF(OR(F406='Gear Train'!$R$4,F406='Gear Train'!$R$5,F406='Gear Train'!$R$6),IF(VLOOKUP(E406,$C$15:$M$514,9,FALSE)='Gear Train'!$C$3,'Gear Train'!$C$4,'Gear Train'!$C$3),VLOOKUP(E406,$C$15:$M$514,9,FALSE)),VLOOKUP(E406,$C$15:$M$514,9,FALSE))))</f>
        <v/>
      </c>
      <c r="L406" s="26" t="str">
        <f>IF(C406="","",IF(G406="-","-",IF(K406='Gear Train'!$C$3,MOD(G406+J406*360,360),MOD(G406-J406*360,360))))</f>
        <v/>
      </c>
      <c r="M406" s="26" t="str">
        <f>IF(C406="","",IF(OR(D406='Gear Train'!$R$6,D406='Gear Train'!$R$7,D406='Gear Train'!$R$8,F406='Gear Train'!$R$7),VLOOKUP(E406,$C$15:$M$514,10,FALSE),IF(D406='Gear Train'!$R$3,"-",IF(F406='Gear Train'!$R$3,1,H406/VLOOKUP(E406,$Q$15:$T$514,4,FALSE)))))</f>
        <v/>
      </c>
      <c r="N406" s="26" t="str">
        <f t="shared" si="30"/>
        <v/>
      </c>
      <c r="O406" s="28" t="str">
        <f t="shared" si="31"/>
        <v/>
      </c>
      <c r="Q406" s="21"/>
      <c r="R406" s="21"/>
      <c r="S406" s="29"/>
      <c r="T406" s="29"/>
      <c r="U406" s="29"/>
      <c r="AD406" s="1"/>
      <c r="AE406" s="1"/>
      <c r="AF406" s="1"/>
      <c r="AG406" s="1"/>
      <c r="AH406" s="1"/>
    </row>
    <row r="407" spans="2:34">
      <c r="B407" s="20"/>
      <c r="C407" s="21"/>
      <c r="D407" s="22" t="str">
        <f t="shared" si="28"/>
        <v/>
      </c>
      <c r="E407" s="21"/>
      <c r="F407" s="24" t="str">
        <f t="shared" si="29"/>
        <v/>
      </c>
      <c r="G407" s="25" t="str">
        <f>IF(C407="","",IF(D407='Gear Train'!$R$3,"-",VLOOKUP(C407,$Q$15:$S$514,3,FALSE)))</f>
        <v/>
      </c>
      <c r="H407" s="25" t="str">
        <f>IF(C407="","",IF(OR(D407='Gear Train'!$R$7,D407='Gear Train'!$R$3,D407='Gear Train'!$R$8),"-",VLOOKUP(C407,$Q$15:$T$514,4,FALSE)))</f>
        <v/>
      </c>
      <c r="I407" s="26" t="str">
        <f>IF(C407="","",IF(OR(D407='Gear Train'!$R$6,D407='Gear Train'!$R$7,D407='Gear Train'!$R$8,F407='Gear Train'!$R$7),VLOOKUP(E407,$C$15:$M$514,7,FALSE),IF(D407='Gear Train'!$R$3,VLOOKUP(C407,$Q$15:$U$514,5,FALSE),VLOOKUP(E407,$C$15:$M$514,7,FALSE)*M407)))</f>
        <v/>
      </c>
      <c r="J407" s="26" t="str">
        <f>IF(C407="","",IF(OR(D407='Gear Train'!$R$6,D407='Gear Train'!$R$7,D407='Gear Train'!$R$8,F407='Gear Train'!$R$7),VLOOKUP(E407,$C$15:$M$514,8,FALSE),IF(D407='Gear Train'!$R$3,E407/I407,VLOOKUP(E407,$C$15:$M$514,8,FALSE)/M407)))</f>
        <v/>
      </c>
      <c r="K407" s="27" t="str">
        <f>IF(C407="","",IF(E407=$C$10,$C$11,IF(OR(D407='Gear Train'!$R$4,D407='Gear Train'!$R$5),IF(OR(F407='Gear Train'!$R$4,F407='Gear Train'!$R$5,F407='Gear Train'!$R$6),IF(VLOOKUP(E407,$C$15:$M$514,9,FALSE)='Gear Train'!$C$3,'Gear Train'!$C$4,'Gear Train'!$C$3),VLOOKUP(E407,$C$15:$M$514,9,FALSE)),VLOOKUP(E407,$C$15:$M$514,9,FALSE))))</f>
        <v/>
      </c>
      <c r="L407" s="26" t="str">
        <f>IF(C407="","",IF(G407="-","-",IF(K407='Gear Train'!$C$3,MOD(G407+J407*360,360),MOD(G407-J407*360,360))))</f>
        <v/>
      </c>
      <c r="M407" s="26" t="str">
        <f>IF(C407="","",IF(OR(D407='Gear Train'!$R$6,D407='Gear Train'!$R$7,D407='Gear Train'!$R$8,F407='Gear Train'!$R$7),VLOOKUP(E407,$C$15:$M$514,10,FALSE),IF(D407='Gear Train'!$R$3,"-",IF(F407='Gear Train'!$R$3,1,H407/VLOOKUP(E407,$Q$15:$T$514,4,FALSE)))))</f>
        <v/>
      </c>
      <c r="N407" s="26" t="str">
        <f t="shared" si="30"/>
        <v/>
      </c>
      <c r="O407" s="28" t="str">
        <f t="shared" si="31"/>
        <v/>
      </c>
      <c r="Q407" s="21"/>
      <c r="R407" s="21"/>
      <c r="S407" s="29"/>
      <c r="T407" s="29"/>
      <c r="U407" s="29"/>
      <c r="AD407" s="1"/>
      <c r="AE407" s="1"/>
      <c r="AF407" s="1"/>
      <c r="AG407" s="1"/>
      <c r="AH407" s="1"/>
    </row>
    <row r="408" spans="2:34">
      <c r="B408" s="20"/>
      <c r="C408" s="21"/>
      <c r="D408" s="22" t="str">
        <f t="shared" si="28"/>
        <v/>
      </c>
      <c r="E408" s="21"/>
      <c r="F408" s="24" t="str">
        <f t="shared" si="29"/>
        <v/>
      </c>
      <c r="G408" s="25" t="str">
        <f>IF(C408="","",IF(D408='Gear Train'!$R$3,"-",VLOOKUP(C408,$Q$15:$S$514,3,FALSE)))</f>
        <v/>
      </c>
      <c r="H408" s="25" t="str">
        <f>IF(C408="","",IF(OR(D408='Gear Train'!$R$7,D408='Gear Train'!$R$3,D408='Gear Train'!$R$8),"-",VLOOKUP(C408,$Q$15:$T$514,4,FALSE)))</f>
        <v/>
      </c>
      <c r="I408" s="26" t="str">
        <f>IF(C408="","",IF(OR(D408='Gear Train'!$R$6,D408='Gear Train'!$R$7,D408='Gear Train'!$R$8,F408='Gear Train'!$R$7),VLOOKUP(E408,$C$15:$M$514,7,FALSE),IF(D408='Gear Train'!$R$3,VLOOKUP(C408,$Q$15:$U$514,5,FALSE),VLOOKUP(E408,$C$15:$M$514,7,FALSE)*M408)))</f>
        <v/>
      </c>
      <c r="J408" s="26" t="str">
        <f>IF(C408="","",IF(OR(D408='Gear Train'!$R$6,D408='Gear Train'!$R$7,D408='Gear Train'!$R$8,F408='Gear Train'!$R$7),VLOOKUP(E408,$C$15:$M$514,8,FALSE),IF(D408='Gear Train'!$R$3,E408/I408,VLOOKUP(E408,$C$15:$M$514,8,FALSE)/M408)))</f>
        <v/>
      </c>
      <c r="K408" s="27" t="str">
        <f>IF(C408="","",IF(E408=$C$10,$C$11,IF(OR(D408='Gear Train'!$R$4,D408='Gear Train'!$R$5),IF(OR(F408='Gear Train'!$R$4,F408='Gear Train'!$R$5,F408='Gear Train'!$R$6),IF(VLOOKUP(E408,$C$15:$M$514,9,FALSE)='Gear Train'!$C$3,'Gear Train'!$C$4,'Gear Train'!$C$3),VLOOKUP(E408,$C$15:$M$514,9,FALSE)),VLOOKUP(E408,$C$15:$M$514,9,FALSE))))</f>
        <v/>
      </c>
      <c r="L408" s="26" t="str">
        <f>IF(C408="","",IF(G408="-","-",IF(K408='Gear Train'!$C$3,MOD(G408+J408*360,360),MOD(G408-J408*360,360))))</f>
        <v/>
      </c>
      <c r="M408" s="26" t="str">
        <f>IF(C408="","",IF(OR(D408='Gear Train'!$R$6,D408='Gear Train'!$R$7,D408='Gear Train'!$R$8,F408='Gear Train'!$R$7),VLOOKUP(E408,$C$15:$M$514,10,FALSE),IF(D408='Gear Train'!$R$3,"-",IF(F408='Gear Train'!$R$3,1,H408/VLOOKUP(E408,$Q$15:$T$514,4,FALSE)))))</f>
        <v/>
      </c>
      <c r="N408" s="26" t="str">
        <f t="shared" si="30"/>
        <v/>
      </c>
      <c r="O408" s="28" t="str">
        <f t="shared" si="31"/>
        <v/>
      </c>
      <c r="Q408" s="21"/>
      <c r="R408" s="21"/>
      <c r="S408" s="29"/>
      <c r="T408" s="29"/>
      <c r="U408" s="29"/>
      <c r="AD408" s="1"/>
      <c r="AE408" s="1"/>
      <c r="AF408" s="1"/>
      <c r="AG408" s="1"/>
      <c r="AH408" s="1"/>
    </row>
    <row r="409" spans="2:34">
      <c r="B409" s="20"/>
      <c r="C409" s="21"/>
      <c r="D409" s="22" t="str">
        <f t="shared" si="28"/>
        <v/>
      </c>
      <c r="E409" s="21"/>
      <c r="F409" s="24" t="str">
        <f t="shared" si="29"/>
        <v/>
      </c>
      <c r="G409" s="25" t="str">
        <f>IF(C409="","",IF(D409='Gear Train'!$R$3,"-",VLOOKUP(C409,$Q$15:$S$514,3,FALSE)))</f>
        <v/>
      </c>
      <c r="H409" s="25" t="str">
        <f>IF(C409="","",IF(OR(D409='Gear Train'!$R$7,D409='Gear Train'!$R$3,D409='Gear Train'!$R$8),"-",VLOOKUP(C409,$Q$15:$T$514,4,FALSE)))</f>
        <v/>
      </c>
      <c r="I409" s="26" t="str">
        <f>IF(C409="","",IF(OR(D409='Gear Train'!$R$6,D409='Gear Train'!$R$7,D409='Gear Train'!$R$8,F409='Gear Train'!$R$7),VLOOKUP(E409,$C$15:$M$514,7,FALSE),IF(D409='Gear Train'!$R$3,VLOOKUP(C409,$Q$15:$U$514,5,FALSE),VLOOKUP(E409,$C$15:$M$514,7,FALSE)*M409)))</f>
        <v/>
      </c>
      <c r="J409" s="26" t="str">
        <f>IF(C409="","",IF(OR(D409='Gear Train'!$R$6,D409='Gear Train'!$R$7,D409='Gear Train'!$R$8,F409='Gear Train'!$R$7),VLOOKUP(E409,$C$15:$M$514,8,FALSE),IF(D409='Gear Train'!$R$3,E409/I409,VLOOKUP(E409,$C$15:$M$514,8,FALSE)/M409)))</f>
        <v/>
      </c>
      <c r="K409" s="27" t="str">
        <f>IF(C409="","",IF(E409=$C$10,$C$11,IF(OR(D409='Gear Train'!$R$4,D409='Gear Train'!$R$5),IF(OR(F409='Gear Train'!$R$4,F409='Gear Train'!$R$5,F409='Gear Train'!$R$6),IF(VLOOKUP(E409,$C$15:$M$514,9,FALSE)='Gear Train'!$C$3,'Gear Train'!$C$4,'Gear Train'!$C$3),VLOOKUP(E409,$C$15:$M$514,9,FALSE)),VLOOKUP(E409,$C$15:$M$514,9,FALSE))))</f>
        <v/>
      </c>
      <c r="L409" s="26" t="str">
        <f>IF(C409="","",IF(G409="-","-",IF(K409='Gear Train'!$C$3,MOD(G409+J409*360,360),MOD(G409-J409*360,360))))</f>
        <v/>
      </c>
      <c r="M409" s="26" t="str">
        <f>IF(C409="","",IF(OR(D409='Gear Train'!$R$6,D409='Gear Train'!$R$7,D409='Gear Train'!$R$8,F409='Gear Train'!$R$7),VLOOKUP(E409,$C$15:$M$514,10,FALSE),IF(D409='Gear Train'!$R$3,"-",IF(F409='Gear Train'!$R$3,1,H409/VLOOKUP(E409,$Q$15:$T$514,4,FALSE)))))</f>
        <v/>
      </c>
      <c r="N409" s="26" t="str">
        <f t="shared" si="30"/>
        <v/>
      </c>
      <c r="O409" s="28" t="str">
        <f t="shared" si="31"/>
        <v/>
      </c>
      <c r="Q409" s="21"/>
      <c r="R409" s="21"/>
      <c r="S409" s="29"/>
      <c r="T409" s="29"/>
      <c r="U409" s="29"/>
      <c r="AD409" s="1"/>
      <c r="AE409" s="1"/>
      <c r="AF409" s="1"/>
      <c r="AG409" s="1"/>
      <c r="AH409" s="1"/>
    </row>
    <row r="410" spans="2:34">
      <c r="B410" s="20"/>
      <c r="C410" s="21"/>
      <c r="D410" s="22" t="str">
        <f t="shared" si="28"/>
        <v/>
      </c>
      <c r="E410" s="21"/>
      <c r="F410" s="24" t="str">
        <f t="shared" si="29"/>
        <v/>
      </c>
      <c r="G410" s="25" t="str">
        <f>IF(C410="","",IF(D410='Gear Train'!$R$3,"-",VLOOKUP(C410,$Q$15:$S$514,3,FALSE)))</f>
        <v/>
      </c>
      <c r="H410" s="25" t="str">
        <f>IF(C410="","",IF(OR(D410='Gear Train'!$R$7,D410='Gear Train'!$R$3,D410='Gear Train'!$R$8),"-",VLOOKUP(C410,$Q$15:$T$514,4,FALSE)))</f>
        <v/>
      </c>
      <c r="I410" s="26" t="str">
        <f>IF(C410="","",IF(OR(D410='Gear Train'!$R$6,D410='Gear Train'!$R$7,D410='Gear Train'!$R$8,F410='Gear Train'!$R$7),VLOOKUP(E410,$C$15:$M$514,7,FALSE),IF(D410='Gear Train'!$R$3,VLOOKUP(C410,$Q$15:$U$514,5,FALSE),VLOOKUP(E410,$C$15:$M$514,7,FALSE)*M410)))</f>
        <v/>
      </c>
      <c r="J410" s="26" t="str">
        <f>IF(C410="","",IF(OR(D410='Gear Train'!$R$6,D410='Gear Train'!$R$7,D410='Gear Train'!$R$8,F410='Gear Train'!$R$7),VLOOKUP(E410,$C$15:$M$514,8,FALSE),IF(D410='Gear Train'!$R$3,E410/I410,VLOOKUP(E410,$C$15:$M$514,8,FALSE)/M410)))</f>
        <v/>
      </c>
      <c r="K410" s="27" t="str">
        <f>IF(C410="","",IF(E410=$C$10,$C$11,IF(OR(D410='Gear Train'!$R$4,D410='Gear Train'!$R$5),IF(OR(F410='Gear Train'!$R$4,F410='Gear Train'!$R$5,F410='Gear Train'!$R$6),IF(VLOOKUP(E410,$C$15:$M$514,9,FALSE)='Gear Train'!$C$3,'Gear Train'!$C$4,'Gear Train'!$C$3),VLOOKUP(E410,$C$15:$M$514,9,FALSE)),VLOOKUP(E410,$C$15:$M$514,9,FALSE))))</f>
        <v/>
      </c>
      <c r="L410" s="26" t="str">
        <f>IF(C410="","",IF(G410="-","-",IF(K410='Gear Train'!$C$3,MOD(G410+J410*360,360),MOD(G410-J410*360,360))))</f>
        <v/>
      </c>
      <c r="M410" s="26" t="str">
        <f>IF(C410="","",IF(OR(D410='Gear Train'!$R$6,D410='Gear Train'!$R$7,D410='Gear Train'!$R$8,F410='Gear Train'!$R$7),VLOOKUP(E410,$C$15:$M$514,10,FALSE),IF(D410='Gear Train'!$R$3,"-",IF(F410='Gear Train'!$R$3,1,H410/VLOOKUP(E410,$Q$15:$T$514,4,FALSE)))))</f>
        <v/>
      </c>
      <c r="N410" s="26" t="str">
        <f t="shared" si="30"/>
        <v/>
      </c>
      <c r="O410" s="28" t="str">
        <f t="shared" si="31"/>
        <v/>
      </c>
      <c r="Q410" s="21"/>
      <c r="R410" s="21"/>
      <c r="S410" s="29"/>
      <c r="T410" s="29"/>
      <c r="U410" s="29"/>
      <c r="AD410" s="1"/>
      <c r="AE410" s="1"/>
      <c r="AF410" s="1"/>
      <c r="AG410" s="1"/>
      <c r="AH410" s="1"/>
    </row>
    <row r="411" spans="2:34">
      <c r="B411" s="20"/>
      <c r="C411" s="21"/>
      <c r="D411" s="22" t="str">
        <f t="shared" si="28"/>
        <v/>
      </c>
      <c r="E411" s="21"/>
      <c r="F411" s="24" t="str">
        <f t="shared" si="29"/>
        <v/>
      </c>
      <c r="G411" s="25" t="str">
        <f>IF(C411="","",IF(D411='Gear Train'!$R$3,"-",VLOOKUP(C411,$Q$15:$S$514,3,FALSE)))</f>
        <v/>
      </c>
      <c r="H411" s="25" t="str">
        <f>IF(C411="","",IF(OR(D411='Gear Train'!$R$7,D411='Gear Train'!$R$3,D411='Gear Train'!$R$8),"-",VLOOKUP(C411,$Q$15:$T$514,4,FALSE)))</f>
        <v/>
      </c>
      <c r="I411" s="26" t="str">
        <f>IF(C411="","",IF(OR(D411='Gear Train'!$R$6,D411='Gear Train'!$R$7,D411='Gear Train'!$R$8,F411='Gear Train'!$R$7),VLOOKUP(E411,$C$15:$M$514,7,FALSE),IF(D411='Gear Train'!$R$3,VLOOKUP(C411,$Q$15:$U$514,5,FALSE),VLOOKUP(E411,$C$15:$M$514,7,FALSE)*M411)))</f>
        <v/>
      </c>
      <c r="J411" s="26" t="str">
        <f>IF(C411="","",IF(OR(D411='Gear Train'!$R$6,D411='Gear Train'!$R$7,D411='Gear Train'!$R$8,F411='Gear Train'!$R$7),VLOOKUP(E411,$C$15:$M$514,8,FALSE),IF(D411='Gear Train'!$R$3,E411/I411,VLOOKUP(E411,$C$15:$M$514,8,FALSE)/M411)))</f>
        <v/>
      </c>
      <c r="K411" s="27" t="str">
        <f>IF(C411="","",IF(E411=$C$10,$C$11,IF(OR(D411='Gear Train'!$R$4,D411='Gear Train'!$R$5),IF(OR(F411='Gear Train'!$R$4,F411='Gear Train'!$R$5,F411='Gear Train'!$R$6),IF(VLOOKUP(E411,$C$15:$M$514,9,FALSE)='Gear Train'!$C$3,'Gear Train'!$C$4,'Gear Train'!$C$3),VLOOKUP(E411,$C$15:$M$514,9,FALSE)),VLOOKUP(E411,$C$15:$M$514,9,FALSE))))</f>
        <v/>
      </c>
      <c r="L411" s="26" t="str">
        <f>IF(C411="","",IF(G411="-","-",IF(K411='Gear Train'!$C$3,MOD(G411+J411*360,360),MOD(G411-J411*360,360))))</f>
        <v/>
      </c>
      <c r="M411" s="26" t="str">
        <f>IF(C411="","",IF(OR(D411='Gear Train'!$R$6,D411='Gear Train'!$R$7,D411='Gear Train'!$R$8,F411='Gear Train'!$R$7),VLOOKUP(E411,$C$15:$M$514,10,FALSE),IF(D411='Gear Train'!$R$3,"-",IF(F411='Gear Train'!$R$3,1,H411/VLOOKUP(E411,$Q$15:$T$514,4,FALSE)))))</f>
        <v/>
      </c>
      <c r="N411" s="26" t="str">
        <f t="shared" si="30"/>
        <v/>
      </c>
      <c r="O411" s="28" t="str">
        <f t="shared" si="31"/>
        <v/>
      </c>
      <c r="Q411" s="21"/>
      <c r="R411" s="21"/>
      <c r="S411" s="29"/>
      <c r="T411" s="29"/>
      <c r="U411" s="29"/>
      <c r="AD411" s="1"/>
      <c r="AE411" s="1"/>
      <c r="AF411" s="1"/>
      <c r="AG411" s="1"/>
      <c r="AH411" s="1"/>
    </row>
    <row r="412" spans="2:34">
      <c r="B412" s="20"/>
      <c r="C412" s="21"/>
      <c r="D412" s="22" t="str">
        <f t="shared" si="28"/>
        <v/>
      </c>
      <c r="E412" s="21"/>
      <c r="F412" s="24" t="str">
        <f t="shared" si="29"/>
        <v/>
      </c>
      <c r="G412" s="25" t="str">
        <f>IF(C412="","",IF(D412='Gear Train'!$R$3,"-",VLOOKUP(C412,$Q$15:$S$514,3,FALSE)))</f>
        <v/>
      </c>
      <c r="H412" s="25" t="str">
        <f>IF(C412="","",IF(OR(D412='Gear Train'!$R$7,D412='Gear Train'!$R$3,D412='Gear Train'!$R$8),"-",VLOOKUP(C412,$Q$15:$T$514,4,FALSE)))</f>
        <v/>
      </c>
      <c r="I412" s="26" t="str">
        <f>IF(C412="","",IF(OR(D412='Gear Train'!$R$6,D412='Gear Train'!$R$7,D412='Gear Train'!$R$8,F412='Gear Train'!$R$7),VLOOKUP(E412,$C$15:$M$514,7,FALSE),IF(D412='Gear Train'!$R$3,VLOOKUP(C412,$Q$15:$U$514,5,FALSE),VLOOKUP(E412,$C$15:$M$514,7,FALSE)*M412)))</f>
        <v/>
      </c>
      <c r="J412" s="26" t="str">
        <f>IF(C412="","",IF(OR(D412='Gear Train'!$R$6,D412='Gear Train'!$R$7,D412='Gear Train'!$R$8,F412='Gear Train'!$R$7),VLOOKUP(E412,$C$15:$M$514,8,FALSE),IF(D412='Gear Train'!$R$3,E412/I412,VLOOKUP(E412,$C$15:$M$514,8,FALSE)/M412)))</f>
        <v/>
      </c>
      <c r="K412" s="27" t="str">
        <f>IF(C412="","",IF(E412=$C$10,$C$11,IF(OR(D412='Gear Train'!$R$4,D412='Gear Train'!$R$5),IF(OR(F412='Gear Train'!$R$4,F412='Gear Train'!$R$5,F412='Gear Train'!$R$6),IF(VLOOKUP(E412,$C$15:$M$514,9,FALSE)='Gear Train'!$C$3,'Gear Train'!$C$4,'Gear Train'!$C$3),VLOOKUP(E412,$C$15:$M$514,9,FALSE)),VLOOKUP(E412,$C$15:$M$514,9,FALSE))))</f>
        <v/>
      </c>
      <c r="L412" s="26" t="str">
        <f>IF(C412="","",IF(G412="-","-",IF(K412='Gear Train'!$C$3,MOD(G412+J412*360,360),MOD(G412-J412*360,360))))</f>
        <v/>
      </c>
      <c r="M412" s="26" t="str">
        <f>IF(C412="","",IF(OR(D412='Gear Train'!$R$6,D412='Gear Train'!$R$7,D412='Gear Train'!$R$8,F412='Gear Train'!$R$7),VLOOKUP(E412,$C$15:$M$514,10,FALSE),IF(D412='Gear Train'!$R$3,"-",IF(F412='Gear Train'!$R$3,1,H412/VLOOKUP(E412,$Q$15:$T$514,4,FALSE)))))</f>
        <v/>
      </c>
      <c r="N412" s="26" t="str">
        <f t="shared" si="30"/>
        <v/>
      </c>
      <c r="O412" s="28" t="str">
        <f t="shared" si="31"/>
        <v/>
      </c>
      <c r="Q412" s="21"/>
      <c r="R412" s="21"/>
      <c r="S412" s="29"/>
      <c r="T412" s="29"/>
      <c r="U412" s="29"/>
      <c r="AD412" s="1"/>
      <c r="AE412" s="1"/>
      <c r="AF412" s="1"/>
      <c r="AG412" s="1"/>
      <c r="AH412" s="1"/>
    </row>
    <row r="413" spans="2:34">
      <c r="B413" s="20"/>
      <c r="C413" s="21"/>
      <c r="D413" s="22" t="str">
        <f t="shared" si="28"/>
        <v/>
      </c>
      <c r="E413" s="21"/>
      <c r="F413" s="24" t="str">
        <f t="shared" si="29"/>
        <v/>
      </c>
      <c r="G413" s="25" t="str">
        <f>IF(C413="","",IF(D413='Gear Train'!$R$3,"-",VLOOKUP(C413,$Q$15:$S$514,3,FALSE)))</f>
        <v/>
      </c>
      <c r="H413" s="25" t="str">
        <f>IF(C413="","",IF(OR(D413='Gear Train'!$R$7,D413='Gear Train'!$R$3,D413='Gear Train'!$R$8),"-",VLOOKUP(C413,$Q$15:$T$514,4,FALSE)))</f>
        <v/>
      </c>
      <c r="I413" s="26" t="str">
        <f>IF(C413="","",IF(OR(D413='Gear Train'!$R$6,D413='Gear Train'!$R$7,D413='Gear Train'!$R$8,F413='Gear Train'!$R$7),VLOOKUP(E413,$C$15:$M$514,7,FALSE),IF(D413='Gear Train'!$R$3,VLOOKUP(C413,$Q$15:$U$514,5,FALSE),VLOOKUP(E413,$C$15:$M$514,7,FALSE)*M413)))</f>
        <v/>
      </c>
      <c r="J413" s="26" t="str">
        <f>IF(C413="","",IF(OR(D413='Gear Train'!$R$6,D413='Gear Train'!$R$7,D413='Gear Train'!$R$8,F413='Gear Train'!$R$7),VLOOKUP(E413,$C$15:$M$514,8,FALSE),IF(D413='Gear Train'!$R$3,E413/I413,VLOOKUP(E413,$C$15:$M$514,8,FALSE)/M413)))</f>
        <v/>
      </c>
      <c r="K413" s="27" t="str">
        <f>IF(C413="","",IF(E413=$C$10,$C$11,IF(OR(D413='Gear Train'!$R$4,D413='Gear Train'!$R$5),IF(OR(F413='Gear Train'!$R$4,F413='Gear Train'!$R$5,F413='Gear Train'!$R$6),IF(VLOOKUP(E413,$C$15:$M$514,9,FALSE)='Gear Train'!$C$3,'Gear Train'!$C$4,'Gear Train'!$C$3),VLOOKUP(E413,$C$15:$M$514,9,FALSE)),VLOOKUP(E413,$C$15:$M$514,9,FALSE))))</f>
        <v/>
      </c>
      <c r="L413" s="26" t="str">
        <f>IF(C413="","",IF(G413="-","-",IF(K413='Gear Train'!$C$3,MOD(G413+J413*360,360),MOD(G413-J413*360,360))))</f>
        <v/>
      </c>
      <c r="M413" s="26" t="str">
        <f>IF(C413="","",IF(OR(D413='Gear Train'!$R$6,D413='Gear Train'!$R$7,D413='Gear Train'!$R$8,F413='Gear Train'!$R$7),VLOOKUP(E413,$C$15:$M$514,10,FALSE),IF(D413='Gear Train'!$R$3,"-",IF(F413='Gear Train'!$R$3,1,H413/VLOOKUP(E413,$Q$15:$T$514,4,FALSE)))))</f>
        <v/>
      </c>
      <c r="N413" s="26" t="str">
        <f t="shared" si="30"/>
        <v/>
      </c>
      <c r="O413" s="28" t="str">
        <f t="shared" si="31"/>
        <v/>
      </c>
      <c r="Q413" s="21"/>
      <c r="R413" s="21"/>
      <c r="S413" s="29"/>
      <c r="T413" s="29"/>
      <c r="U413" s="29"/>
      <c r="AD413" s="1"/>
      <c r="AE413" s="1"/>
      <c r="AF413" s="1"/>
      <c r="AG413" s="1"/>
      <c r="AH413" s="1"/>
    </row>
    <row r="414" spans="2:34">
      <c r="B414" s="20"/>
      <c r="C414" s="21"/>
      <c r="D414" s="22" t="str">
        <f t="shared" si="28"/>
        <v/>
      </c>
      <c r="E414" s="21"/>
      <c r="F414" s="24" t="str">
        <f t="shared" si="29"/>
        <v/>
      </c>
      <c r="G414" s="25" t="str">
        <f>IF(C414="","",IF(D414='Gear Train'!$R$3,"-",VLOOKUP(C414,$Q$15:$S$514,3,FALSE)))</f>
        <v/>
      </c>
      <c r="H414" s="25" t="str">
        <f>IF(C414="","",IF(OR(D414='Gear Train'!$R$7,D414='Gear Train'!$R$3,D414='Gear Train'!$R$8),"-",VLOOKUP(C414,$Q$15:$T$514,4,FALSE)))</f>
        <v/>
      </c>
      <c r="I414" s="26" t="str">
        <f>IF(C414="","",IF(OR(D414='Gear Train'!$R$6,D414='Gear Train'!$R$7,D414='Gear Train'!$R$8,F414='Gear Train'!$R$7),VLOOKUP(E414,$C$15:$M$514,7,FALSE),IF(D414='Gear Train'!$R$3,VLOOKUP(C414,$Q$15:$U$514,5,FALSE),VLOOKUP(E414,$C$15:$M$514,7,FALSE)*M414)))</f>
        <v/>
      </c>
      <c r="J414" s="26" t="str">
        <f>IF(C414="","",IF(OR(D414='Gear Train'!$R$6,D414='Gear Train'!$R$7,D414='Gear Train'!$R$8,F414='Gear Train'!$R$7),VLOOKUP(E414,$C$15:$M$514,8,FALSE),IF(D414='Gear Train'!$R$3,E414/I414,VLOOKUP(E414,$C$15:$M$514,8,FALSE)/M414)))</f>
        <v/>
      </c>
      <c r="K414" s="27" t="str">
        <f>IF(C414="","",IF(E414=$C$10,$C$11,IF(OR(D414='Gear Train'!$R$4,D414='Gear Train'!$R$5),IF(OR(F414='Gear Train'!$R$4,F414='Gear Train'!$R$5,F414='Gear Train'!$R$6),IF(VLOOKUP(E414,$C$15:$M$514,9,FALSE)='Gear Train'!$C$3,'Gear Train'!$C$4,'Gear Train'!$C$3),VLOOKUP(E414,$C$15:$M$514,9,FALSE)),VLOOKUP(E414,$C$15:$M$514,9,FALSE))))</f>
        <v/>
      </c>
      <c r="L414" s="26" t="str">
        <f>IF(C414="","",IF(G414="-","-",IF(K414='Gear Train'!$C$3,MOD(G414+J414*360,360),MOD(G414-J414*360,360))))</f>
        <v/>
      </c>
      <c r="M414" s="26" t="str">
        <f>IF(C414="","",IF(OR(D414='Gear Train'!$R$6,D414='Gear Train'!$R$7,D414='Gear Train'!$R$8,F414='Gear Train'!$R$7),VLOOKUP(E414,$C$15:$M$514,10,FALSE),IF(D414='Gear Train'!$R$3,"-",IF(F414='Gear Train'!$R$3,1,H414/VLOOKUP(E414,$Q$15:$T$514,4,FALSE)))))</f>
        <v/>
      </c>
      <c r="N414" s="26" t="str">
        <f t="shared" si="30"/>
        <v/>
      </c>
      <c r="O414" s="28" t="str">
        <f t="shared" si="31"/>
        <v/>
      </c>
      <c r="Q414" s="21"/>
      <c r="R414" s="21"/>
      <c r="S414" s="29"/>
      <c r="T414" s="29"/>
      <c r="U414" s="29"/>
      <c r="AD414" s="1"/>
      <c r="AE414" s="1"/>
      <c r="AF414" s="1"/>
      <c r="AG414" s="1"/>
      <c r="AH414" s="1"/>
    </row>
    <row r="415" spans="2:34">
      <c r="B415" s="20"/>
      <c r="C415" s="21"/>
      <c r="D415" s="22" t="str">
        <f t="shared" si="28"/>
        <v/>
      </c>
      <c r="E415" s="21"/>
      <c r="F415" s="24" t="str">
        <f t="shared" si="29"/>
        <v/>
      </c>
      <c r="G415" s="25" t="str">
        <f>IF(C415="","",IF(D415='Gear Train'!$R$3,"-",VLOOKUP(C415,$Q$15:$S$514,3,FALSE)))</f>
        <v/>
      </c>
      <c r="H415" s="25" t="str">
        <f>IF(C415="","",IF(OR(D415='Gear Train'!$R$7,D415='Gear Train'!$R$3,D415='Gear Train'!$R$8),"-",VLOOKUP(C415,$Q$15:$T$514,4,FALSE)))</f>
        <v/>
      </c>
      <c r="I415" s="26" t="str">
        <f>IF(C415="","",IF(OR(D415='Gear Train'!$R$6,D415='Gear Train'!$R$7,D415='Gear Train'!$R$8,F415='Gear Train'!$R$7),VLOOKUP(E415,$C$15:$M$514,7,FALSE),IF(D415='Gear Train'!$R$3,VLOOKUP(C415,$Q$15:$U$514,5,FALSE),VLOOKUP(E415,$C$15:$M$514,7,FALSE)*M415)))</f>
        <v/>
      </c>
      <c r="J415" s="26" t="str">
        <f>IF(C415="","",IF(OR(D415='Gear Train'!$R$6,D415='Gear Train'!$R$7,D415='Gear Train'!$R$8,F415='Gear Train'!$R$7),VLOOKUP(E415,$C$15:$M$514,8,FALSE),IF(D415='Gear Train'!$R$3,E415/I415,VLOOKUP(E415,$C$15:$M$514,8,FALSE)/M415)))</f>
        <v/>
      </c>
      <c r="K415" s="27" t="str">
        <f>IF(C415="","",IF(E415=$C$10,$C$11,IF(OR(D415='Gear Train'!$R$4,D415='Gear Train'!$R$5),IF(OR(F415='Gear Train'!$R$4,F415='Gear Train'!$R$5,F415='Gear Train'!$R$6),IF(VLOOKUP(E415,$C$15:$M$514,9,FALSE)='Gear Train'!$C$3,'Gear Train'!$C$4,'Gear Train'!$C$3),VLOOKUP(E415,$C$15:$M$514,9,FALSE)),VLOOKUP(E415,$C$15:$M$514,9,FALSE))))</f>
        <v/>
      </c>
      <c r="L415" s="26" t="str">
        <f>IF(C415="","",IF(G415="-","-",IF(K415='Gear Train'!$C$3,MOD(G415+J415*360,360),MOD(G415-J415*360,360))))</f>
        <v/>
      </c>
      <c r="M415" s="26" t="str">
        <f>IF(C415="","",IF(OR(D415='Gear Train'!$R$6,D415='Gear Train'!$R$7,D415='Gear Train'!$R$8,F415='Gear Train'!$R$7),VLOOKUP(E415,$C$15:$M$514,10,FALSE),IF(D415='Gear Train'!$R$3,"-",IF(F415='Gear Train'!$R$3,1,H415/VLOOKUP(E415,$Q$15:$T$514,4,FALSE)))))</f>
        <v/>
      </c>
      <c r="N415" s="26" t="str">
        <f t="shared" si="30"/>
        <v/>
      </c>
      <c r="O415" s="28" t="str">
        <f t="shared" si="31"/>
        <v/>
      </c>
      <c r="Q415" s="21"/>
      <c r="R415" s="21"/>
      <c r="S415" s="29"/>
      <c r="T415" s="29"/>
      <c r="U415" s="29"/>
      <c r="AD415" s="1"/>
      <c r="AE415" s="1"/>
      <c r="AF415" s="1"/>
      <c r="AG415" s="1"/>
      <c r="AH415" s="1"/>
    </row>
    <row r="416" spans="2:34">
      <c r="B416" s="20"/>
      <c r="C416" s="21"/>
      <c r="D416" s="22" t="str">
        <f t="shared" si="28"/>
        <v/>
      </c>
      <c r="E416" s="21"/>
      <c r="F416" s="24" t="str">
        <f t="shared" si="29"/>
        <v/>
      </c>
      <c r="G416" s="25" t="str">
        <f>IF(C416="","",IF(D416='Gear Train'!$R$3,"-",VLOOKUP(C416,$Q$15:$S$514,3,FALSE)))</f>
        <v/>
      </c>
      <c r="H416" s="25" t="str">
        <f>IF(C416="","",IF(OR(D416='Gear Train'!$R$7,D416='Gear Train'!$R$3,D416='Gear Train'!$R$8),"-",VLOOKUP(C416,$Q$15:$T$514,4,FALSE)))</f>
        <v/>
      </c>
      <c r="I416" s="26" t="str">
        <f>IF(C416="","",IF(OR(D416='Gear Train'!$R$6,D416='Gear Train'!$R$7,D416='Gear Train'!$R$8,F416='Gear Train'!$R$7),VLOOKUP(E416,$C$15:$M$514,7,FALSE),IF(D416='Gear Train'!$R$3,VLOOKUP(C416,$Q$15:$U$514,5,FALSE),VLOOKUP(E416,$C$15:$M$514,7,FALSE)*M416)))</f>
        <v/>
      </c>
      <c r="J416" s="26" t="str">
        <f>IF(C416="","",IF(OR(D416='Gear Train'!$R$6,D416='Gear Train'!$R$7,D416='Gear Train'!$R$8,F416='Gear Train'!$R$7),VLOOKUP(E416,$C$15:$M$514,8,FALSE),IF(D416='Gear Train'!$R$3,E416/I416,VLOOKUP(E416,$C$15:$M$514,8,FALSE)/M416)))</f>
        <v/>
      </c>
      <c r="K416" s="27" t="str">
        <f>IF(C416="","",IF(E416=$C$10,$C$11,IF(OR(D416='Gear Train'!$R$4,D416='Gear Train'!$R$5),IF(OR(F416='Gear Train'!$R$4,F416='Gear Train'!$R$5,F416='Gear Train'!$R$6),IF(VLOOKUP(E416,$C$15:$M$514,9,FALSE)='Gear Train'!$C$3,'Gear Train'!$C$4,'Gear Train'!$C$3),VLOOKUP(E416,$C$15:$M$514,9,FALSE)),VLOOKUP(E416,$C$15:$M$514,9,FALSE))))</f>
        <v/>
      </c>
      <c r="L416" s="26" t="str">
        <f>IF(C416="","",IF(G416="-","-",IF(K416='Gear Train'!$C$3,MOD(G416+J416*360,360),MOD(G416-J416*360,360))))</f>
        <v/>
      </c>
      <c r="M416" s="26" t="str">
        <f>IF(C416="","",IF(OR(D416='Gear Train'!$R$6,D416='Gear Train'!$R$7,D416='Gear Train'!$R$8,F416='Gear Train'!$R$7),VLOOKUP(E416,$C$15:$M$514,10,FALSE),IF(D416='Gear Train'!$R$3,"-",IF(F416='Gear Train'!$R$3,1,H416/VLOOKUP(E416,$Q$15:$T$514,4,FALSE)))))</f>
        <v/>
      </c>
      <c r="N416" s="26" t="str">
        <f t="shared" si="30"/>
        <v/>
      </c>
      <c r="O416" s="28" t="str">
        <f t="shared" si="31"/>
        <v/>
      </c>
      <c r="Q416" s="21"/>
      <c r="R416" s="21"/>
      <c r="S416" s="29"/>
      <c r="T416" s="29"/>
      <c r="U416" s="29"/>
      <c r="AD416" s="1"/>
      <c r="AE416" s="1"/>
      <c r="AF416" s="1"/>
      <c r="AG416" s="1"/>
      <c r="AH416" s="1"/>
    </row>
    <row r="417" spans="2:34">
      <c r="B417" s="20"/>
      <c r="C417" s="21"/>
      <c r="D417" s="22" t="str">
        <f t="shared" si="28"/>
        <v/>
      </c>
      <c r="E417" s="21"/>
      <c r="F417" s="24" t="str">
        <f t="shared" si="29"/>
        <v/>
      </c>
      <c r="G417" s="25" t="str">
        <f>IF(C417="","",IF(D417='Gear Train'!$R$3,"-",VLOOKUP(C417,$Q$15:$S$514,3,FALSE)))</f>
        <v/>
      </c>
      <c r="H417" s="25" t="str">
        <f>IF(C417="","",IF(OR(D417='Gear Train'!$R$7,D417='Gear Train'!$R$3,D417='Gear Train'!$R$8),"-",VLOOKUP(C417,$Q$15:$T$514,4,FALSE)))</f>
        <v/>
      </c>
      <c r="I417" s="26" t="str">
        <f>IF(C417="","",IF(OR(D417='Gear Train'!$R$6,D417='Gear Train'!$R$7,D417='Gear Train'!$R$8,F417='Gear Train'!$R$7),VLOOKUP(E417,$C$15:$M$514,7,FALSE),IF(D417='Gear Train'!$R$3,VLOOKUP(C417,$Q$15:$U$514,5,FALSE),VLOOKUP(E417,$C$15:$M$514,7,FALSE)*M417)))</f>
        <v/>
      </c>
      <c r="J417" s="26" t="str">
        <f>IF(C417="","",IF(OR(D417='Gear Train'!$R$6,D417='Gear Train'!$R$7,D417='Gear Train'!$R$8,F417='Gear Train'!$R$7),VLOOKUP(E417,$C$15:$M$514,8,FALSE),IF(D417='Gear Train'!$R$3,E417/I417,VLOOKUP(E417,$C$15:$M$514,8,FALSE)/M417)))</f>
        <v/>
      </c>
      <c r="K417" s="27" t="str">
        <f>IF(C417="","",IF(E417=$C$10,$C$11,IF(OR(D417='Gear Train'!$R$4,D417='Gear Train'!$R$5),IF(OR(F417='Gear Train'!$R$4,F417='Gear Train'!$R$5,F417='Gear Train'!$R$6),IF(VLOOKUP(E417,$C$15:$M$514,9,FALSE)='Gear Train'!$C$3,'Gear Train'!$C$4,'Gear Train'!$C$3),VLOOKUP(E417,$C$15:$M$514,9,FALSE)),VLOOKUP(E417,$C$15:$M$514,9,FALSE))))</f>
        <v/>
      </c>
      <c r="L417" s="26" t="str">
        <f>IF(C417="","",IF(G417="-","-",IF(K417='Gear Train'!$C$3,MOD(G417+J417*360,360),MOD(G417-J417*360,360))))</f>
        <v/>
      </c>
      <c r="M417" s="26" t="str">
        <f>IF(C417="","",IF(OR(D417='Gear Train'!$R$6,D417='Gear Train'!$R$7,D417='Gear Train'!$R$8,F417='Gear Train'!$R$7),VLOOKUP(E417,$C$15:$M$514,10,FALSE),IF(D417='Gear Train'!$R$3,"-",IF(F417='Gear Train'!$R$3,1,H417/VLOOKUP(E417,$Q$15:$T$514,4,FALSE)))))</f>
        <v/>
      </c>
      <c r="N417" s="26" t="str">
        <f t="shared" si="30"/>
        <v/>
      </c>
      <c r="O417" s="28" t="str">
        <f t="shared" si="31"/>
        <v/>
      </c>
      <c r="Q417" s="21"/>
      <c r="R417" s="21"/>
      <c r="S417" s="29"/>
      <c r="T417" s="29"/>
      <c r="U417" s="29"/>
      <c r="AD417" s="1"/>
      <c r="AE417" s="1"/>
      <c r="AF417" s="1"/>
      <c r="AG417" s="1"/>
      <c r="AH417" s="1"/>
    </row>
    <row r="418" spans="2:34">
      <c r="B418" s="20"/>
      <c r="C418" s="21"/>
      <c r="D418" s="22" t="str">
        <f t="shared" si="28"/>
        <v/>
      </c>
      <c r="E418" s="21"/>
      <c r="F418" s="24" t="str">
        <f t="shared" si="29"/>
        <v/>
      </c>
      <c r="G418" s="25" t="str">
        <f>IF(C418="","",IF(D418='Gear Train'!$R$3,"-",VLOOKUP(C418,$Q$15:$S$514,3,FALSE)))</f>
        <v/>
      </c>
      <c r="H418" s="25" t="str">
        <f>IF(C418="","",IF(OR(D418='Gear Train'!$R$7,D418='Gear Train'!$R$3,D418='Gear Train'!$R$8),"-",VLOOKUP(C418,$Q$15:$T$514,4,FALSE)))</f>
        <v/>
      </c>
      <c r="I418" s="26" t="str">
        <f>IF(C418="","",IF(OR(D418='Gear Train'!$R$6,D418='Gear Train'!$R$7,D418='Gear Train'!$R$8,F418='Gear Train'!$R$7),VLOOKUP(E418,$C$15:$M$514,7,FALSE),IF(D418='Gear Train'!$R$3,VLOOKUP(C418,$Q$15:$U$514,5,FALSE),VLOOKUP(E418,$C$15:$M$514,7,FALSE)*M418)))</f>
        <v/>
      </c>
      <c r="J418" s="26" t="str">
        <f>IF(C418="","",IF(OR(D418='Gear Train'!$R$6,D418='Gear Train'!$R$7,D418='Gear Train'!$R$8,F418='Gear Train'!$R$7),VLOOKUP(E418,$C$15:$M$514,8,FALSE),IF(D418='Gear Train'!$R$3,E418/I418,VLOOKUP(E418,$C$15:$M$514,8,FALSE)/M418)))</f>
        <v/>
      </c>
      <c r="K418" s="27" t="str">
        <f>IF(C418="","",IF(E418=$C$10,$C$11,IF(OR(D418='Gear Train'!$R$4,D418='Gear Train'!$R$5),IF(OR(F418='Gear Train'!$R$4,F418='Gear Train'!$R$5,F418='Gear Train'!$R$6),IF(VLOOKUP(E418,$C$15:$M$514,9,FALSE)='Gear Train'!$C$3,'Gear Train'!$C$4,'Gear Train'!$C$3),VLOOKUP(E418,$C$15:$M$514,9,FALSE)),VLOOKUP(E418,$C$15:$M$514,9,FALSE))))</f>
        <v/>
      </c>
      <c r="L418" s="26" t="str">
        <f>IF(C418="","",IF(G418="-","-",IF(K418='Gear Train'!$C$3,MOD(G418+J418*360,360),MOD(G418-J418*360,360))))</f>
        <v/>
      </c>
      <c r="M418" s="26" t="str">
        <f>IF(C418="","",IF(OR(D418='Gear Train'!$R$6,D418='Gear Train'!$R$7,D418='Gear Train'!$R$8,F418='Gear Train'!$R$7),VLOOKUP(E418,$C$15:$M$514,10,FALSE),IF(D418='Gear Train'!$R$3,"-",IF(F418='Gear Train'!$R$3,1,H418/VLOOKUP(E418,$Q$15:$T$514,4,FALSE)))))</f>
        <v/>
      </c>
      <c r="N418" s="26" t="str">
        <f t="shared" si="30"/>
        <v/>
      </c>
      <c r="O418" s="28" t="str">
        <f t="shared" si="31"/>
        <v/>
      </c>
      <c r="Q418" s="21"/>
      <c r="R418" s="21"/>
      <c r="S418" s="29"/>
      <c r="T418" s="29"/>
      <c r="U418" s="29"/>
      <c r="AD418" s="1"/>
      <c r="AE418" s="1"/>
      <c r="AF418" s="1"/>
      <c r="AG418" s="1"/>
      <c r="AH418" s="1"/>
    </row>
    <row r="419" spans="2:34">
      <c r="B419" s="20"/>
      <c r="C419" s="21"/>
      <c r="D419" s="22" t="str">
        <f t="shared" si="28"/>
        <v/>
      </c>
      <c r="E419" s="21"/>
      <c r="F419" s="24" t="str">
        <f t="shared" si="29"/>
        <v/>
      </c>
      <c r="G419" s="25" t="str">
        <f>IF(C419="","",IF(D419='Gear Train'!$R$3,"-",VLOOKUP(C419,$Q$15:$S$514,3,FALSE)))</f>
        <v/>
      </c>
      <c r="H419" s="25" t="str">
        <f>IF(C419="","",IF(OR(D419='Gear Train'!$R$7,D419='Gear Train'!$R$3,D419='Gear Train'!$R$8),"-",VLOOKUP(C419,$Q$15:$T$514,4,FALSE)))</f>
        <v/>
      </c>
      <c r="I419" s="26" t="str">
        <f>IF(C419="","",IF(OR(D419='Gear Train'!$R$6,D419='Gear Train'!$R$7,D419='Gear Train'!$R$8,F419='Gear Train'!$R$7),VLOOKUP(E419,$C$15:$M$514,7,FALSE),IF(D419='Gear Train'!$R$3,VLOOKUP(C419,$Q$15:$U$514,5,FALSE),VLOOKUP(E419,$C$15:$M$514,7,FALSE)*M419)))</f>
        <v/>
      </c>
      <c r="J419" s="26" t="str">
        <f>IF(C419="","",IF(OR(D419='Gear Train'!$R$6,D419='Gear Train'!$R$7,D419='Gear Train'!$R$8,F419='Gear Train'!$R$7),VLOOKUP(E419,$C$15:$M$514,8,FALSE),IF(D419='Gear Train'!$R$3,E419/I419,VLOOKUP(E419,$C$15:$M$514,8,FALSE)/M419)))</f>
        <v/>
      </c>
      <c r="K419" s="27" t="str">
        <f>IF(C419="","",IF(E419=$C$10,$C$11,IF(OR(D419='Gear Train'!$R$4,D419='Gear Train'!$R$5),IF(OR(F419='Gear Train'!$R$4,F419='Gear Train'!$R$5,F419='Gear Train'!$R$6),IF(VLOOKUP(E419,$C$15:$M$514,9,FALSE)='Gear Train'!$C$3,'Gear Train'!$C$4,'Gear Train'!$C$3),VLOOKUP(E419,$C$15:$M$514,9,FALSE)),VLOOKUP(E419,$C$15:$M$514,9,FALSE))))</f>
        <v/>
      </c>
      <c r="L419" s="26" t="str">
        <f>IF(C419="","",IF(G419="-","-",IF(K419='Gear Train'!$C$3,MOD(G419+J419*360,360),MOD(G419-J419*360,360))))</f>
        <v/>
      </c>
      <c r="M419" s="26" t="str">
        <f>IF(C419="","",IF(OR(D419='Gear Train'!$R$6,D419='Gear Train'!$R$7,D419='Gear Train'!$R$8,F419='Gear Train'!$R$7),VLOOKUP(E419,$C$15:$M$514,10,FALSE),IF(D419='Gear Train'!$R$3,"-",IF(F419='Gear Train'!$R$3,1,H419/VLOOKUP(E419,$Q$15:$T$514,4,FALSE)))))</f>
        <v/>
      </c>
      <c r="N419" s="26" t="str">
        <f t="shared" si="30"/>
        <v/>
      </c>
      <c r="O419" s="28" t="str">
        <f t="shared" si="31"/>
        <v/>
      </c>
      <c r="Q419" s="21"/>
      <c r="R419" s="21"/>
      <c r="S419" s="29"/>
      <c r="T419" s="29"/>
      <c r="U419" s="29"/>
      <c r="AD419" s="1"/>
      <c r="AE419" s="1"/>
      <c r="AF419" s="1"/>
      <c r="AG419" s="1"/>
      <c r="AH419" s="1"/>
    </row>
    <row r="420" spans="2:34">
      <c r="B420" s="20"/>
      <c r="C420" s="21"/>
      <c r="D420" s="22" t="str">
        <f t="shared" si="28"/>
        <v/>
      </c>
      <c r="E420" s="21"/>
      <c r="F420" s="24" t="str">
        <f t="shared" si="29"/>
        <v/>
      </c>
      <c r="G420" s="25" t="str">
        <f>IF(C420="","",IF(D420='Gear Train'!$R$3,"-",VLOOKUP(C420,$Q$15:$S$514,3,FALSE)))</f>
        <v/>
      </c>
      <c r="H420" s="25" t="str">
        <f>IF(C420="","",IF(OR(D420='Gear Train'!$R$7,D420='Gear Train'!$R$3,D420='Gear Train'!$R$8),"-",VLOOKUP(C420,$Q$15:$T$514,4,FALSE)))</f>
        <v/>
      </c>
      <c r="I420" s="26" t="str">
        <f>IF(C420="","",IF(OR(D420='Gear Train'!$R$6,D420='Gear Train'!$R$7,D420='Gear Train'!$R$8,F420='Gear Train'!$R$7),VLOOKUP(E420,$C$15:$M$514,7,FALSE),IF(D420='Gear Train'!$R$3,VLOOKUP(C420,$Q$15:$U$514,5,FALSE),VLOOKUP(E420,$C$15:$M$514,7,FALSE)*M420)))</f>
        <v/>
      </c>
      <c r="J420" s="26" t="str">
        <f>IF(C420="","",IF(OR(D420='Gear Train'!$R$6,D420='Gear Train'!$R$7,D420='Gear Train'!$R$8,F420='Gear Train'!$R$7),VLOOKUP(E420,$C$15:$M$514,8,FALSE),IF(D420='Gear Train'!$R$3,E420/I420,VLOOKUP(E420,$C$15:$M$514,8,FALSE)/M420)))</f>
        <v/>
      </c>
      <c r="K420" s="27" t="str">
        <f>IF(C420="","",IF(E420=$C$10,$C$11,IF(OR(D420='Gear Train'!$R$4,D420='Gear Train'!$R$5),IF(OR(F420='Gear Train'!$R$4,F420='Gear Train'!$R$5,F420='Gear Train'!$R$6),IF(VLOOKUP(E420,$C$15:$M$514,9,FALSE)='Gear Train'!$C$3,'Gear Train'!$C$4,'Gear Train'!$C$3),VLOOKUP(E420,$C$15:$M$514,9,FALSE)),VLOOKUP(E420,$C$15:$M$514,9,FALSE))))</f>
        <v/>
      </c>
      <c r="L420" s="26" t="str">
        <f>IF(C420="","",IF(G420="-","-",IF(K420='Gear Train'!$C$3,MOD(G420+J420*360,360),MOD(G420-J420*360,360))))</f>
        <v/>
      </c>
      <c r="M420" s="26" t="str">
        <f>IF(C420="","",IF(OR(D420='Gear Train'!$R$6,D420='Gear Train'!$R$7,D420='Gear Train'!$R$8,F420='Gear Train'!$R$7),VLOOKUP(E420,$C$15:$M$514,10,FALSE),IF(D420='Gear Train'!$R$3,"-",IF(F420='Gear Train'!$R$3,1,H420/VLOOKUP(E420,$Q$15:$T$514,4,FALSE)))))</f>
        <v/>
      </c>
      <c r="N420" s="26" t="str">
        <f t="shared" si="30"/>
        <v/>
      </c>
      <c r="O420" s="28" t="str">
        <f t="shared" si="31"/>
        <v/>
      </c>
      <c r="Q420" s="21"/>
      <c r="R420" s="21"/>
      <c r="S420" s="29"/>
      <c r="T420" s="29"/>
      <c r="U420" s="29"/>
      <c r="AD420" s="1"/>
      <c r="AE420" s="1"/>
      <c r="AF420" s="1"/>
      <c r="AG420" s="1"/>
      <c r="AH420" s="1"/>
    </row>
    <row r="421" spans="2:34">
      <c r="B421" s="20"/>
      <c r="C421" s="21"/>
      <c r="D421" s="22" t="str">
        <f t="shared" si="28"/>
        <v/>
      </c>
      <c r="E421" s="21"/>
      <c r="F421" s="24" t="str">
        <f t="shared" si="29"/>
        <v/>
      </c>
      <c r="G421" s="25" t="str">
        <f>IF(C421="","",IF(D421='Gear Train'!$R$3,"-",VLOOKUP(C421,$Q$15:$S$514,3,FALSE)))</f>
        <v/>
      </c>
      <c r="H421" s="25" t="str">
        <f>IF(C421="","",IF(OR(D421='Gear Train'!$R$7,D421='Gear Train'!$R$3,D421='Gear Train'!$R$8),"-",VLOOKUP(C421,$Q$15:$T$514,4,FALSE)))</f>
        <v/>
      </c>
      <c r="I421" s="26" t="str">
        <f>IF(C421="","",IF(OR(D421='Gear Train'!$R$6,D421='Gear Train'!$R$7,D421='Gear Train'!$R$8,F421='Gear Train'!$R$7),VLOOKUP(E421,$C$15:$M$514,7,FALSE),IF(D421='Gear Train'!$R$3,VLOOKUP(C421,$Q$15:$U$514,5,FALSE),VLOOKUP(E421,$C$15:$M$514,7,FALSE)*M421)))</f>
        <v/>
      </c>
      <c r="J421" s="26" t="str">
        <f>IF(C421="","",IF(OR(D421='Gear Train'!$R$6,D421='Gear Train'!$R$7,D421='Gear Train'!$R$8,F421='Gear Train'!$R$7),VLOOKUP(E421,$C$15:$M$514,8,FALSE),IF(D421='Gear Train'!$R$3,E421/I421,VLOOKUP(E421,$C$15:$M$514,8,FALSE)/M421)))</f>
        <v/>
      </c>
      <c r="K421" s="27" t="str">
        <f>IF(C421="","",IF(E421=$C$10,$C$11,IF(OR(D421='Gear Train'!$R$4,D421='Gear Train'!$R$5),IF(OR(F421='Gear Train'!$R$4,F421='Gear Train'!$R$5,F421='Gear Train'!$R$6),IF(VLOOKUP(E421,$C$15:$M$514,9,FALSE)='Gear Train'!$C$3,'Gear Train'!$C$4,'Gear Train'!$C$3),VLOOKUP(E421,$C$15:$M$514,9,FALSE)),VLOOKUP(E421,$C$15:$M$514,9,FALSE))))</f>
        <v/>
      </c>
      <c r="L421" s="26" t="str">
        <f>IF(C421="","",IF(G421="-","-",IF(K421='Gear Train'!$C$3,MOD(G421+J421*360,360),MOD(G421-J421*360,360))))</f>
        <v/>
      </c>
      <c r="M421" s="26" t="str">
        <f>IF(C421="","",IF(OR(D421='Gear Train'!$R$6,D421='Gear Train'!$R$7,D421='Gear Train'!$R$8,F421='Gear Train'!$R$7),VLOOKUP(E421,$C$15:$M$514,10,FALSE),IF(D421='Gear Train'!$R$3,"-",IF(F421='Gear Train'!$R$3,1,H421/VLOOKUP(E421,$Q$15:$T$514,4,FALSE)))))</f>
        <v/>
      </c>
      <c r="N421" s="26" t="str">
        <f t="shared" si="30"/>
        <v/>
      </c>
      <c r="O421" s="28" t="str">
        <f t="shared" si="31"/>
        <v/>
      </c>
      <c r="Q421" s="21"/>
      <c r="R421" s="21"/>
      <c r="S421" s="29"/>
      <c r="T421" s="29"/>
      <c r="U421" s="29"/>
      <c r="AD421" s="1"/>
      <c r="AE421" s="1"/>
      <c r="AF421" s="1"/>
      <c r="AG421" s="1"/>
      <c r="AH421" s="1"/>
    </row>
    <row r="422" spans="2:34">
      <c r="B422" s="20"/>
      <c r="C422" s="21"/>
      <c r="D422" s="22" t="str">
        <f t="shared" si="28"/>
        <v/>
      </c>
      <c r="E422" s="21"/>
      <c r="F422" s="24" t="str">
        <f t="shared" si="29"/>
        <v/>
      </c>
      <c r="G422" s="25" t="str">
        <f>IF(C422="","",IF(D422='Gear Train'!$R$3,"-",VLOOKUP(C422,$Q$15:$S$514,3,FALSE)))</f>
        <v/>
      </c>
      <c r="H422" s="25" t="str">
        <f>IF(C422="","",IF(OR(D422='Gear Train'!$R$7,D422='Gear Train'!$R$3,D422='Gear Train'!$R$8),"-",VLOOKUP(C422,$Q$15:$T$514,4,FALSE)))</f>
        <v/>
      </c>
      <c r="I422" s="26" t="str">
        <f>IF(C422="","",IF(OR(D422='Gear Train'!$R$6,D422='Gear Train'!$R$7,D422='Gear Train'!$R$8,F422='Gear Train'!$R$7),VLOOKUP(E422,$C$15:$M$514,7,FALSE),IF(D422='Gear Train'!$R$3,VLOOKUP(C422,$Q$15:$U$514,5,FALSE),VLOOKUP(E422,$C$15:$M$514,7,FALSE)*M422)))</f>
        <v/>
      </c>
      <c r="J422" s="26" t="str">
        <f>IF(C422="","",IF(OR(D422='Gear Train'!$R$6,D422='Gear Train'!$R$7,D422='Gear Train'!$R$8,F422='Gear Train'!$R$7),VLOOKUP(E422,$C$15:$M$514,8,FALSE),IF(D422='Gear Train'!$R$3,E422/I422,VLOOKUP(E422,$C$15:$M$514,8,FALSE)/M422)))</f>
        <v/>
      </c>
      <c r="K422" s="27" t="str">
        <f>IF(C422="","",IF(E422=$C$10,$C$11,IF(OR(D422='Gear Train'!$R$4,D422='Gear Train'!$R$5),IF(OR(F422='Gear Train'!$R$4,F422='Gear Train'!$R$5,F422='Gear Train'!$R$6),IF(VLOOKUP(E422,$C$15:$M$514,9,FALSE)='Gear Train'!$C$3,'Gear Train'!$C$4,'Gear Train'!$C$3),VLOOKUP(E422,$C$15:$M$514,9,FALSE)),VLOOKUP(E422,$C$15:$M$514,9,FALSE))))</f>
        <v/>
      </c>
      <c r="L422" s="26" t="str">
        <f>IF(C422="","",IF(G422="-","-",IF(K422='Gear Train'!$C$3,MOD(G422+J422*360,360),MOD(G422-J422*360,360))))</f>
        <v/>
      </c>
      <c r="M422" s="26" t="str">
        <f>IF(C422="","",IF(OR(D422='Gear Train'!$R$6,D422='Gear Train'!$R$7,D422='Gear Train'!$R$8,F422='Gear Train'!$R$7),VLOOKUP(E422,$C$15:$M$514,10,FALSE),IF(D422='Gear Train'!$R$3,"-",IF(F422='Gear Train'!$R$3,1,H422/VLOOKUP(E422,$Q$15:$T$514,4,FALSE)))))</f>
        <v/>
      </c>
      <c r="N422" s="26" t="str">
        <f t="shared" si="30"/>
        <v/>
      </c>
      <c r="O422" s="28" t="str">
        <f t="shared" si="31"/>
        <v/>
      </c>
      <c r="Q422" s="21"/>
      <c r="R422" s="21"/>
      <c r="S422" s="29"/>
      <c r="T422" s="29"/>
      <c r="U422" s="29"/>
      <c r="AD422" s="1"/>
      <c r="AE422" s="1"/>
      <c r="AF422" s="1"/>
      <c r="AG422" s="1"/>
      <c r="AH422" s="1"/>
    </row>
    <row r="423" spans="2:34">
      <c r="B423" s="20"/>
      <c r="C423" s="21"/>
      <c r="D423" s="22" t="str">
        <f t="shared" si="28"/>
        <v/>
      </c>
      <c r="E423" s="21"/>
      <c r="F423" s="24" t="str">
        <f t="shared" si="29"/>
        <v/>
      </c>
      <c r="G423" s="25" t="str">
        <f>IF(C423="","",IF(D423='Gear Train'!$R$3,"-",VLOOKUP(C423,$Q$15:$S$514,3,FALSE)))</f>
        <v/>
      </c>
      <c r="H423" s="25" t="str">
        <f>IF(C423="","",IF(OR(D423='Gear Train'!$R$7,D423='Gear Train'!$R$3,D423='Gear Train'!$R$8),"-",VLOOKUP(C423,$Q$15:$T$514,4,FALSE)))</f>
        <v/>
      </c>
      <c r="I423" s="26" t="str">
        <f>IF(C423="","",IF(OR(D423='Gear Train'!$R$6,D423='Gear Train'!$R$7,D423='Gear Train'!$R$8,F423='Gear Train'!$R$7),VLOOKUP(E423,$C$15:$M$514,7,FALSE),IF(D423='Gear Train'!$R$3,VLOOKUP(C423,$Q$15:$U$514,5,FALSE),VLOOKUP(E423,$C$15:$M$514,7,FALSE)*M423)))</f>
        <v/>
      </c>
      <c r="J423" s="26" t="str">
        <f>IF(C423="","",IF(OR(D423='Gear Train'!$R$6,D423='Gear Train'!$R$7,D423='Gear Train'!$R$8,F423='Gear Train'!$R$7),VLOOKUP(E423,$C$15:$M$514,8,FALSE),IF(D423='Gear Train'!$R$3,E423/I423,VLOOKUP(E423,$C$15:$M$514,8,FALSE)/M423)))</f>
        <v/>
      </c>
      <c r="K423" s="27" t="str">
        <f>IF(C423="","",IF(E423=$C$10,$C$11,IF(OR(D423='Gear Train'!$R$4,D423='Gear Train'!$R$5),IF(OR(F423='Gear Train'!$R$4,F423='Gear Train'!$R$5,F423='Gear Train'!$R$6),IF(VLOOKUP(E423,$C$15:$M$514,9,FALSE)='Gear Train'!$C$3,'Gear Train'!$C$4,'Gear Train'!$C$3),VLOOKUP(E423,$C$15:$M$514,9,FALSE)),VLOOKUP(E423,$C$15:$M$514,9,FALSE))))</f>
        <v/>
      </c>
      <c r="L423" s="26" t="str">
        <f>IF(C423="","",IF(G423="-","-",IF(K423='Gear Train'!$C$3,MOD(G423+J423*360,360),MOD(G423-J423*360,360))))</f>
        <v/>
      </c>
      <c r="M423" s="26" t="str">
        <f>IF(C423="","",IF(OR(D423='Gear Train'!$R$6,D423='Gear Train'!$R$7,D423='Gear Train'!$R$8,F423='Gear Train'!$R$7),VLOOKUP(E423,$C$15:$M$514,10,FALSE),IF(D423='Gear Train'!$R$3,"-",IF(F423='Gear Train'!$R$3,1,H423/VLOOKUP(E423,$Q$15:$T$514,4,FALSE)))))</f>
        <v/>
      </c>
      <c r="N423" s="26" t="str">
        <f t="shared" si="30"/>
        <v/>
      </c>
      <c r="O423" s="28" t="str">
        <f t="shared" si="31"/>
        <v/>
      </c>
      <c r="Q423" s="21"/>
      <c r="R423" s="21"/>
      <c r="S423" s="29"/>
      <c r="T423" s="29"/>
      <c r="U423" s="29"/>
      <c r="AD423" s="1"/>
      <c r="AE423" s="1"/>
      <c r="AF423" s="1"/>
      <c r="AG423" s="1"/>
      <c r="AH423" s="1"/>
    </row>
    <row r="424" spans="2:34">
      <c r="B424" s="20"/>
      <c r="C424" s="21"/>
      <c r="D424" s="22" t="str">
        <f t="shared" si="28"/>
        <v/>
      </c>
      <c r="E424" s="21"/>
      <c r="F424" s="24" t="str">
        <f t="shared" si="29"/>
        <v/>
      </c>
      <c r="G424" s="25" t="str">
        <f>IF(C424="","",IF(D424='Gear Train'!$R$3,"-",VLOOKUP(C424,$Q$15:$S$514,3,FALSE)))</f>
        <v/>
      </c>
      <c r="H424" s="25" t="str">
        <f>IF(C424="","",IF(OR(D424='Gear Train'!$R$7,D424='Gear Train'!$R$3,D424='Gear Train'!$R$8),"-",VLOOKUP(C424,$Q$15:$T$514,4,FALSE)))</f>
        <v/>
      </c>
      <c r="I424" s="26" t="str">
        <f>IF(C424="","",IF(OR(D424='Gear Train'!$R$6,D424='Gear Train'!$R$7,D424='Gear Train'!$R$8,F424='Gear Train'!$R$7),VLOOKUP(E424,$C$15:$M$514,7,FALSE),IF(D424='Gear Train'!$R$3,VLOOKUP(C424,$Q$15:$U$514,5,FALSE),VLOOKUP(E424,$C$15:$M$514,7,FALSE)*M424)))</f>
        <v/>
      </c>
      <c r="J424" s="26" t="str">
        <f>IF(C424="","",IF(OR(D424='Gear Train'!$R$6,D424='Gear Train'!$R$7,D424='Gear Train'!$R$8,F424='Gear Train'!$R$7),VLOOKUP(E424,$C$15:$M$514,8,FALSE),IF(D424='Gear Train'!$R$3,E424/I424,VLOOKUP(E424,$C$15:$M$514,8,FALSE)/M424)))</f>
        <v/>
      </c>
      <c r="K424" s="27" t="str">
        <f>IF(C424="","",IF(E424=$C$10,$C$11,IF(OR(D424='Gear Train'!$R$4,D424='Gear Train'!$R$5),IF(OR(F424='Gear Train'!$R$4,F424='Gear Train'!$R$5,F424='Gear Train'!$R$6),IF(VLOOKUP(E424,$C$15:$M$514,9,FALSE)='Gear Train'!$C$3,'Gear Train'!$C$4,'Gear Train'!$C$3),VLOOKUP(E424,$C$15:$M$514,9,FALSE)),VLOOKUP(E424,$C$15:$M$514,9,FALSE))))</f>
        <v/>
      </c>
      <c r="L424" s="26" t="str">
        <f>IF(C424="","",IF(G424="-","-",IF(K424='Gear Train'!$C$3,MOD(G424+J424*360,360),MOD(G424-J424*360,360))))</f>
        <v/>
      </c>
      <c r="M424" s="26" t="str">
        <f>IF(C424="","",IF(OR(D424='Gear Train'!$R$6,D424='Gear Train'!$R$7,D424='Gear Train'!$R$8,F424='Gear Train'!$R$7),VLOOKUP(E424,$C$15:$M$514,10,FALSE),IF(D424='Gear Train'!$R$3,"-",IF(F424='Gear Train'!$R$3,1,H424/VLOOKUP(E424,$Q$15:$T$514,4,FALSE)))))</f>
        <v/>
      </c>
      <c r="N424" s="26" t="str">
        <f t="shared" si="30"/>
        <v/>
      </c>
      <c r="O424" s="28" t="str">
        <f t="shared" si="31"/>
        <v/>
      </c>
      <c r="Q424" s="21"/>
      <c r="R424" s="21"/>
      <c r="S424" s="29"/>
      <c r="T424" s="29"/>
      <c r="U424" s="29"/>
      <c r="AD424" s="1"/>
      <c r="AE424" s="1"/>
      <c r="AF424" s="1"/>
      <c r="AG424" s="1"/>
      <c r="AH424" s="1"/>
    </row>
    <row r="425" spans="2:34">
      <c r="B425" s="20"/>
      <c r="C425" s="21"/>
      <c r="D425" s="22" t="str">
        <f t="shared" si="28"/>
        <v/>
      </c>
      <c r="E425" s="21"/>
      <c r="F425" s="24" t="str">
        <f t="shared" si="29"/>
        <v/>
      </c>
      <c r="G425" s="25" t="str">
        <f>IF(C425="","",IF(D425='Gear Train'!$R$3,"-",VLOOKUP(C425,$Q$15:$S$514,3,FALSE)))</f>
        <v/>
      </c>
      <c r="H425" s="25" t="str">
        <f>IF(C425="","",IF(OR(D425='Gear Train'!$R$7,D425='Gear Train'!$R$3,D425='Gear Train'!$R$8),"-",VLOOKUP(C425,$Q$15:$T$514,4,FALSE)))</f>
        <v/>
      </c>
      <c r="I425" s="26" t="str">
        <f>IF(C425="","",IF(OR(D425='Gear Train'!$R$6,D425='Gear Train'!$R$7,D425='Gear Train'!$R$8,F425='Gear Train'!$R$7),VLOOKUP(E425,$C$15:$M$514,7,FALSE),IF(D425='Gear Train'!$R$3,VLOOKUP(C425,$Q$15:$U$514,5,FALSE),VLOOKUP(E425,$C$15:$M$514,7,FALSE)*M425)))</f>
        <v/>
      </c>
      <c r="J425" s="26" t="str">
        <f>IF(C425="","",IF(OR(D425='Gear Train'!$R$6,D425='Gear Train'!$R$7,D425='Gear Train'!$R$8,F425='Gear Train'!$R$7),VLOOKUP(E425,$C$15:$M$514,8,FALSE),IF(D425='Gear Train'!$R$3,E425/I425,VLOOKUP(E425,$C$15:$M$514,8,FALSE)/M425)))</f>
        <v/>
      </c>
      <c r="K425" s="27" t="str">
        <f>IF(C425="","",IF(E425=$C$10,$C$11,IF(OR(D425='Gear Train'!$R$4,D425='Gear Train'!$R$5),IF(OR(F425='Gear Train'!$R$4,F425='Gear Train'!$R$5,F425='Gear Train'!$R$6),IF(VLOOKUP(E425,$C$15:$M$514,9,FALSE)='Gear Train'!$C$3,'Gear Train'!$C$4,'Gear Train'!$C$3),VLOOKUP(E425,$C$15:$M$514,9,FALSE)),VLOOKUP(E425,$C$15:$M$514,9,FALSE))))</f>
        <v/>
      </c>
      <c r="L425" s="26" t="str">
        <f>IF(C425="","",IF(G425="-","-",IF(K425='Gear Train'!$C$3,MOD(G425+J425*360,360),MOD(G425-J425*360,360))))</f>
        <v/>
      </c>
      <c r="M425" s="26" t="str">
        <f>IF(C425="","",IF(OR(D425='Gear Train'!$R$6,D425='Gear Train'!$R$7,D425='Gear Train'!$R$8,F425='Gear Train'!$R$7),VLOOKUP(E425,$C$15:$M$514,10,FALSE),IF(D425='Gear Train'!$R$3,"-",IF(F425='Gear Train'!$R$3,1,H425/VLOOKUP(E425,$Q$15:$T$514,4,FALSE)))))</f>
        <v/>
      </c>
      <c r="N425" s="26" t="str">
        <f t="shared" si="30"/>
        <v/>
      </c>
      <c r="O425" s="28" t="str">
        <f t="shared" si="31"/>
        <v/>
      </c>
      <c r="Q425" s="21"/>
      <c r="R425" s="21"/>
      <c r="S425" s="29"/>
      <c r="T425" s="29"/>
      <c r="U425" s="29"/>
      <c r="AD425" s="1"/>
      <c r="AE425" s="1"/>
      <c r="AF425" s="1"/>
      <c r="AG425" s="1"/>
      <c r="AH425" s="1"/>
    </row>
    <row r="426" spans="2:34">
      <c r="B426" s="20"/>
      <c r="C426" s="21"/>
      <c r="D426" s="22" t="str">
        <f t="shared" si="28"/>
        <v/>
      </c>
      <c r="E426" s="21"/>
      <c r="F426" s="24" t="str">
        <f t="shared" si="29"/>
        <v/>
      </c>
      <c r="G426" s="25" t="str">
        <f>IF(C426="","",IF(D426='Gear Train'!$R$3,"-",VLOOKUP(C426,$Q$15:$S$514,3,FALSE)))</f>
        <v/>
      </c>
      <c r="H426" s="25" t="str">
        <f>IF(C426="","",IF(OR(D426='Gear Train'!$R$7,D426='Gear Train'!$R$3,D426='Gear Train'!$R$8),"-",VLOOKUP(C426,$Q$15:$T$514,4,FALSE)))</f>
        <v/>
      </c>
      <c r="I426" s="26" t="str">
        <f>IF(C426="","",IF(OR(D426='Gear Train'!$R$6,D426='Gear Train'!$R$7,D426='Gear Train'!$R$8,F426='Gear Train'!$R$7),VLOOKUP(E426,$C$15:$M$514,7,FALSE),IF(D426='Gear Train'!$R$3,VLOOKUP(C426,$Q$15:$U$514,5,FALSE),VLOOKUP(E426,$C$15:$M$514,7,FALSE)*M426)))</f>
        <v/>
      </c>
      <c r="J426" s="26" t="str">
        <f>IF(C426="","",IF(OR(D426='Gear Train'!$R$6,D426='Gear Train'!$R$7,D426='Gear Train'!$R$8,F426='Gear Train'!$R$7),VLOOKUP(E426,$C$15:$M$514,8,FALSE),IF(D426='Gear Train'!$R$3,E426/I426,VLOOKUP(E426,$C$15:$M$514,8,FALSE)/M426)))</f>
        <v/>
      </c>
      <c r="K426" s="27" t="str">
        <f>IF(C426="","",IF(E426=$C$10,$C$11,IF(OR(D426='Gear Train'!$R$4,D426='Gear Train'!$R$5),IF(OR(F426='Gear Train'!$R$4,F426='Gear Train'!$R$5,F426='Gear Train'!$R$6),IF(VLOOKUP(E426,$C$15:$M$514,9,FALSE)='Gear Train'!$C$3,'Gear Train'!$C$4,'Gear Train'!$C$3),VLOOKUP(E426,$C$15:$M$514,9,FALSE)),VLOOKUP(E426,$C$15:$M$514,9,FALSE))))</f>
        <v/>
      </c>
      <c r="L426" s="26" t="str">
        <f>IF(C426="","",IF(G426="-","-",IF(K426='Gear Train'!$C$3,MOD(G426+J426*360,360),MOD(G426-J426*360,360))))</f>
        <v/>
      </c>
      <c r="M426" s="26" t="str">
        <f>IF(C426="","",IF(OR(D426='Gear Train'!$R$6,D426='Gear Train'!$R$7,D426='Gear Train'!$R$8,F426='Gear Train'!$R$7),VLOOKUP(E426,$C$15:$M$514,10,FALSE),IF(D426='Gear Train'!$R$3,"-",IF(F426='Gear Train'!$R$3,1,H426/VLOOKUP(E426,$Q$15:$T$514,4,FALSE)))))</f>
        <v/>
      </c>
      <c r="N426" s="26" t="str">
        <f t="shared" si="30"/>
        <v/>
      </c>
      <c r="O426" s="28" t="str">
        <f t="shared" si="31"/>
        <v/>
      </c>
      <c r="Q426" s="21"/>
      <c r="R426" s="21"/>
      <c r="S426" s="29"/>
      <c r="T426" s="29"/>
      <c r="U426" s="29"/>
      <c r="AD426" s="1"/>
      <c r="AE426" s="1"/>
      <c r="AF426" s="1"/>
      <c r="AG426" s="1"/>
      <c r="AH426" s="1"/>
    </row>
    <row r="427" spans="2:34">
      <c r="B427" s="20"/>
      <c r="C427" s="21"/>
      <c r="D427" s="22" t="str">
        <f t="shared" si="28"/>
        <v/>
      </c>
      <c r="E427" s="21"/>
      <c r="F427" s="24" t="str">
        <f t="shared" si="29"/>
        <v/>
      </c>
      <c r="G427" s="25" t="str">
        <f>IF(C427="","",IF(D427='Gear Train'!$R$3,"-",VLOOKUP(C427,$Q$15:$S$514,3,FALSE)))</f>
        <v/>
      </c>
      <c r="H427" s="25" t="str">
        <f>IF(C427="","",IF(OR(D427='Gear Train'!$R$7,D427='Gear Train'!$R$3,D427='Gear Train'!$R$8),"-",VLOOKUP(C427,$Q$15:$T$514,4,FALSE)))</f>
        <v/>
      </c>
      <c r="I427" s="26" t="str">
        <f>IF(C427="","",IF(OR(D427='Gear Train'!$R$6,D427='Gear Train'!$R$7,D427='Gear Train'!$R$8,F427='Gear Train'!$R$7),VLOOKUP(E427,$C$15:$M$514,7,FALSE),IF(D427='Gear Train'!$R$3,VLOOKUP(C427,$Q$15:$U$514,5,FALSE),VLOOKUP(E427,$C$15:$M$514,7,FALSE)*M427)))</f>
        <v/>
      </c>
      <c r="J427" s="26" t="str">
        <f>IF(C427="","",IF(OR(D427='Gear Train'!$R$6,D427='Gear Train'!$R$7,D427='Gear Train'!$R$8,F427='Gear Train'!$R$7),VLOOKUP(E427,$C$15:$M$514,8,FALSE),IF(D427='Gear Train'!$R$3,E427/I427,VLOOKUP(E427,$C$15:$M$514,8,FALSE)/M427)))</f>
        <v/>
      </c>
      <c r="K427" s="27" t="str">
        <f>IF(C427="","",IF(E427=$C$10,$C$11,IF(OR(D427='Gear Train'!$R$4,D427='Gear Train'!$R$5),IF(OR(F427='Gear Train'!$R$4,F427='Gear Train'!$R$5,F427='Gear Train'!$R$6),IF(VLOOKUP(E427,$C$15:$M$514,9,FALSE)='Gear Train'!$C$3,'Gear Train'!$C$4,'Gear Train'!$C$3),VLOOKUP(E427,$C$15:$M$514,9,FALSE)),VLOOKUP(E427,$C$15:$M$514,9,FALSE))))</f>
        <v/>
      </c>
      <c r="L427" s="26" t="str">
        <f>IF(C427="","",IF(G427="-","-",IF(K427='Gear Train'!$C$3,MOD(G427+J427*360,360),MOD(G427-J427*360,360))))</f>
        <v/>
      </c>
      <c r="M427" s="26" t="str">
        <f>IF(C427="","",IF(OR(D427='Gear Train'!$R$6,D427='Gear Train'!$R$7,D427='Gear Train'!$R$8,F427='Gear Train'!$R$7),VLOOKUP(E427,$C$15:$M$514,10,FALSE),IF(D427='Gear Train'!$R$3,"-",IF(F427='Gear Train'!$R$3,1,H427/VLOOKUP(E427,$Q$15:$T$514,4,FALSE)))))</f>
        <v/>
      </c>
      <c r="N427" s="26" t="str">
        <f t="shared" si="30"/>
        <v/>
      </c>
      <c r="O427" s="28" t="str">
        <f t="shared" si="31"/>
        <v/>
      </c>
      <c r="Q427" s="21"/>
      <c r="R427" s="21"/>
      <c r="S427" s="29"/>
      <c r="T427" s="29"/>
      <c r="U427" s="29"/>
      <c r="AD427" s="1"/>
      <c r="AE427" s="1"/>
      <c r="AF427" s="1"/>
      <c r="AG427" s="1"/>
      <c r="AH427" s="1"/>
    </row>
    <row r="428" spans="2:34">
      <c r="B428" s="20"/>
      <c r="C428" s="21"/>
      <c r="D428" s="22" t="str">
        <f t="shared" si="28"/>
        <v/>
      </c>
      <c r="E428" s="21"/>
      <c r="F428" s="24" t="str">
        <f t="shared" si="29"/>
        <v/>
      </c>
      <c r="G428" s="25" t="str">
        <f>IF(C428="","",IF(D428='Gear Train'!$R$3,"-",VLOOKUP(C428,$Q$15:$S$514,3,FALSE)))</f>
        <v/>
      </c>
      <c r="H428" s="25" t="str">
        <f>IF(C428="","",IF(OR(D428='Gear Train'!$R$7,D428='Gear Train'!$R$3,D428='Gear Train'!$R$8),"-",VLOOKUP(C428,$Q$15:$T$514,4,FALSE)))</f>
        <v/>
      </c>
      <c r="I428" s="26" t="str">
        <f>IF(C428="","",IF(OR(D428='Gear Train'!$R$6,D428='Gear Train'!$R$7,D428='Gear Train'!$R$8,F428='Gear Train'!$R$7),VLOOKUP(E428,$C$15:$M$514,7,FALSE),IF(D428='Gear Train'!$R$3,VLOOKUP(C428,$Q$15:$U$514,5,FALSE),VLOOKUP(E428,$C$15:$M$514,7,FALSE)*M428)))</f>
        <v/>
      </c>
      <c r="J428" s="26" t="str">
        <f>IF(C428="","",IF(OR(D428='Gear Train'!$R$6,D428='Gear Train'!$R$7,D428='Gear Train'!$R$8,F428='Gear Train'!$R$7),VLOOKUP(E428,$C$15:$M$514,8,FALSE),IF(D428='Gear Train'!$R$3,E428/I428,VLOOKUP(E428,$C$15:$M$514,8,FALSE)/M428)))</f>
        <v/>
      </c>
      <c r="K428" s="27" t="str">
        <f>IF(C428="","",IF(E428=$C$10,$C$11,IF(OR(D428='Gear Train'!$R$4,D428='Gear Train'!$R$5),IF(OR(F428='Gear Train'!$R$4,F428='Gear Train'!$R$5,F428='Gear Train'!$R$6),IF(VLOOKUP(E428,$C$15:$M$514,9,FALSE)='Gear Train'!$C$3,'Gear Train'!$C$4,'Gear Train'!$C$3),VLOOKUP(E428,$C$15:$M$514,9,FALSE)),VLOOKUP(E428,$C$15:$M$514,9,FALSE))))</f>
        <v/>
      </c>
      <c r="L428" s="26" t="str">
        <f>IF(C428="","",IF(G428="-","-",IF(K428='Gear Train'!$C$3,MOD(G428+J428*360,360),MOD(G428-J428*360,360))))</f>
        <v/>
      </c>
      <c r="M428" s="26" t="str">
        <f>IF(C428="","",IF(OR(D428='Gear Train'!$R$6,D428='Gear Train'!$R$7,D428='Gear Train'!$R$8,F428='Gear Train'!$R$7),VLOOKUP(E428,$C$15:$M$514,10,FALSE),IF(D428='Gear Train'!$R$3,"-",IF(F428='Gear Train'!$R$3,1,H428/VLOOKUP(E428,$Q$15:$T$514,4,FALSE)))))</f>
        <v/>
      </c>
      <c r="N428" s="26" t="str">
        <f t="shared" si="30"/>
        <v/>
      </c>
      <c r="O428" s="28" t="str">
        <f t="shared" si="31"/>
        <v/>
      </c>
      <c r="Q428" s="21"/>
      <c r="R428" s="21"/>
      <c r="S428" s="29"/>
      <c r="T428" s="29"/>
      <c r="U428" s="29"/>
      <c r="AD428" s="1"/>
      <c r="AE428" s="1"/>
      <c r="AF428" s="1"/>
      <c r="AG428" s="1"/>
      <c r="AH428" s="1"/>
    </row>
    <row r="429" spans="2:34">
      <c r="B429" s="20"/>
      <c r="C429" s="21"/>
      <c r="D429" s="22" t="str">
        <f t="shared" si="28"/>
        <v/>
      </c>
      <c r="E429" s="21"/>
      <c r="F429" s="24" t="str">
        <f t="shared" si="29"/>
        <v/>
      </c>
      <c r="G429" s="25" t="str">
        <f>IF(C429="","",IF(D429='Gear Train'!$R$3,"-",VLOOKUP(C429,$Q$15:$S$514,3,FALSE)))</f>
        <v/>
      </c>
      <c r="H429" s="25" t="str">
        <f>IF(C429="","",IF(OR(D429='Gear Train'!$R$7,D429='Gear Train'!$R$3,D429='Gear Train'!$R$8),"-",VLOOKUP(C429,$Q$15:$T$514,4,FALSE)))</f>
        <v/>
      </c>
      <c r="I429" s="26" t="str">
        <f>IF(C429="","",IF(OR(D429='Gear Train'!$R$6,D429='Gear Train'!$R$7,D429='Gear Train'!$R$8,F429='Gear Train'!$R$7),VLOOKUP(E429,$C$15:$M$514,7,FALSE),IF(D429='Gear Train'!$R$3,VLOOKUP(C429,$Q$15:$U$514,5,FALSE),VLOOKUP(E429,$C$15:$M$514,7,FALSE)*M429)))</f>
        <v/>
      </c>
      <c r="J429" s="26" t="str">
        <f>IF(C429="","",IF(OR(D429='Gear Train'!$R$6,D429='Gear Train'!$R$7,D429='Gear Train'!$R$8,F429='Gear Train'!$R$7),VLOOKUP(E429,$C$15:$M$514,8,FALSE),IF(D429='Gear Train'!$R$3,E429/I429,VLOOKUP(E429,$C$15:$M$514,8,FALSE)/M429)))</f>
        <v/>
      </c>
      <c r="K429" s="27" t="str">
        <f>IF(C429="","",IF(E429=$C$10,$C$11,IF(OR(D429='Gear Train'!$R$4,D429='Gear Train'!$R$5),IF(OR(F429='Gear Train'!$R$4,F429='Gear Train'!$R$5,F429='Gear Train'!$R$6),IF(VLOOKUP(E429,$C$15:$M$514,9,FALSE)='Gear Train'!$C$3,'Gear Train'!$C$4,'Gear Train'!$C$3),VLOOKUP(E429,$C$15:$M$514,9,FALSE)),VLOOKUP(E429,$C$15:$M$514,9,FALSE))))</f>
        <v/>
      </c>
      <c r="L429" s="26" t="str">
        <f>IF(C429="","",IF(G429="-","-",IF(K429='Gear Train'!$C$3,MOD(G429+J429*360,360),MOD(G429-J429*360,360))))</f>
        <v/>
      </c>
      <c r="M429" s="26" t="str">
        <f>IF(C429="","",IF(OR(D429='Gear Train'!$R$6,D429='Gear Train'!$R$7,D429='Gear Train'!$R$8,F429='Gear Train'!$R$7),VLOOKUP(E429,$C$15:$M$514,10,FALSE),IF(D429='Gear Train'!$R$3,"-",IF(F429='Gear Train'!$R$3,1,H429/VLOOKUP(E429,$Q$15:$T$514,4,FALSE)))))</f>
        <v/>
      </c>
      <c r="N429" s="26" t="str">
        <f t="shared" si="30"/>
        <v/>
      </c>
      <c r="O429" s="28" t="str">
        <f t="shared" si="31"/>
        <v/>
      </c>
      <c r="Q429" s="21"/>
      <c r="R429" s="21"/>
      <c r="S429" s="29"/>
      <c r="T429" s="29"/>
      <c r="U429" s="29"/>
      <c r="AD429" s="1"/>
      <c r="AE429" s="1"/>
      <c r="AF429" s="1"/>
      <c r="AG429" s="1"/>
      <c r="AH429" s="1"/>
    </row>
    <row r="430" spans="2:34">
      <c r="B430" s="20"/>
      <c r="C430" s="21"/>
      <c r="D430" s="22" t="str">
        <f t="shared" si="28"/>
        <v/>
      </c>
      <c r="E430" s="21"/>
      <c r="F430" s="24" t="str">
        <f t="shared" si="29"/>
        <v/>
      </c>
      <c r="G430" s="25" t="str">
        <f>IF(C430="","",IF(D430='Gear Train'!$R$3,"-",VLOOKUP(C430,$Q$15:$S$514,3,FALSE)))</f>
        <v/>
      </c>
      <c r="H430" s="25" t="str">
        <f>IF(C430="","",IF(OR(D430='Gear Train'!$R$7,D430='Gear Train'!$R$3,D430='Gear Train'!$R$8),"-",VLOOKUP(C430,$Q$15:$T$514,4,FALSE)))</f>
        <v/>
      </c>
      <c r="I430" s="26" t="str">
        <f>IF(C430="","",IF(OR(D430='Gear Train'!$R$6,D430='Gear Train'!$R$7,D430='Gear Train'!$R$8,F430='Gear Train'!$R$7),VLOOKUP(E430,$C$15:$M$514,7,FALSE),IF(D430='Gear Train'!$R$3,VLOOKUP(C430,$Q$15:$U$514,5,FALSE),VLOOKUP(E430,$C$15:$M$514,7,FALSE)*M430)))</f>
        <v/>
      </c>
      <c r="J430" s="26" t="str">
        <f>IF(C430="","",IF(OR(D430='Gear Train'!$R$6,D430='Gear Train'!$R$7,D430='Gear Train'!$R$8,F430='Gear Train'!$R$7),VLOOKUP(E430,$C$15:$M$514,8,FALSE),IF(D430='Gear Train'!$R$3,E430/I430,VLOOKUP(E430,$C$15:$M$514,8,FALSE)/M430)))</f>
        <v/>
      </c>
      <c r="K430" s="27" t="str">
        <f>IF(C430="","",IF(E430=$C$10,$C$11,IF(OR(D430='Gear Train'!$R$4,D430='Gear Train'!$R$5),IF(OR(F430='Gear Train'!$R$4,F430='Gear Train'!$R$5,F430='Gear Train'!$R$6),IF(VLOOKUP(E430,$C$15:$M$514,9,FALSE)='Gear Train'!$C$3,'Gear Train'!$C$4,'Gear Train'!$C$3),VLOOKUP(E430,$C$15:$M$514,9,FALSE)),VLOOKUP(E430,$C$15:$M$514,9,FALSE))))</f>
        <v/>
      </c>
      <c r="L430" s="26" t="str">
        <f>IF(C430="","",IF(G430="-","-",IF(K430='Gear Train'!$C$3,MOD(G430+J430*360,360),MOD(G430-J430*360,360))))</f>
        <v/>
      </c>
      <c r="M430" s="26" t="str">
        <f>IF(C430="","",IF(OR(D430='Gear Train'!$R$6,D430='Gear Train'!$R$7,D430='Gear Train'!$R$8,F430='Gear Train'!$R$7),VLOOKUP(E430,$C$15:$M$514,10,FALSE),IF(D430='Gear Train'!$R$3,"-",IF(F430='Gear Train'!$R$3,1,H430/VLOOKUP(E430,$Q$15:$T$514,4,FALSE)))))</f>
        <v/>
      </c>
      <c r="N430" s="26" t="str">
        <f t="shared" si="30"/>
        <v/>
      </c>
      <c r="O430" s="28" t="str">
        <f t="shared" si="31"/>
        <v/>
      </c>
      <c r="Q430" s="21"/>
      <c r="R430" s="21"/>
      <c r="S430" s="29"/>
      <c r="T430" s="29"/>
      <c r="U430" s="29"/>
      <c r="AD430" s="1"/>
      <c r="AE430" s="1"/>
      <c r="AF430" s="1"/>
      <c r="AG430" s="1"/>
      <c r="AH430" s="1"/>
    </row>
    <row r="431" spans="2:34">
      <c r="B431" s="20"/>
      <c r="C431" s="21"/>
      <c r="D431" s="22" t="str">
        <f t="shared" si="28"/>
        <v/>
      </c>
      <c r="E431" s="21"/>
      <c r="F431" s="24" t="str">
        <f t="shared" si="29"/>
        <v/>
      </c>
      <c r="G431" s="25" t="str">
        <f>IF(C431="","",IF(D431='Gear Train'!$R$3,"-",VLOOKUP(C431,$Q$15:$S$514,3,FALSE)))</f>
        <v/>
      </c>
      <c r="H431" s="25" t="str">
        <f>IF(C431="","",IF(OR(D431='Gear Train'!$R$7,D431='Gear Train'!$R$3,D431='Gear Train'!$R$8),"-",VLOOKUP(C431,$Q$15:$T$514,4,FALSE)))</f>
        <v/>
      </c>
      <c r="I431" s="26" t="str">
        <f>IF(C431="","",IF(OR(D431='Gear Train'!$R$6,D431='Gear Train'!$R$7,D431='Gear Train'!$R$8,F431='Gear Train'!$R$7),VLOOKUP(E431,$C$15:$M$514,7,FALSE),IF(D431='Gear Train'!$R$3,VLOOKUP(C431,$Q$15:$U$514,5,FALSE),VLOOKUP(E431,$C$15:$M$514,7,FALSE)*M431)))</f>
        <v/>
      </c>
      <c r="J431" s="26" t="str">
        <f>IF(C431="","",IF(OR(D431='Gear Train'!$R$6,D431='Gear Train'!$R$7,D431='Gear Train'!$R$8,F431='Gear Train'!$R$7),VLOOKUP(E431,$C$15:$M$514,8,FALSE),IF(D431='Gear Train'!$R$3,E431/I431,VLOOKUP(E431,$C$15:$M$514,8,FALSE)/M431)))</f>
        <v/>
      </c>
      <c r="K431" s="27" t="str">
        <f>IF(C431="","",IF(E431=$C$10,$C$11,IF(OR(D431='Gear Train'!$R$4,D431='Gear Train'!$R$5),IF(OR(F431='Gear Train'!$R$4,F431='Gear Train'!$R$5,F431='Gear Train'!$R$6),IF(VLOOKUP(E431,$C$15:$M$514,9,FALSE)='Gear Train'!$C$3,'Gear Train'!$C$4,'Gear Train'!$C$3),VLOOKUP(E431,$C$15:$M$514,9,FALSE)),VLOOKUP(E431,$C$15:$M$514,9,FALSE))))</f>
        <v/>
      </c>
      <c r="L431" s="26" t="str">
        <f>IF(C431="","",IF(G431="-","-",IF(K431='Gear Train'!$C$3,MOD(G431+J431*360,360),MOD(G431-J431*360,360))))</f>
        <v/>
      </c>
      <c r="M431" s="26" t="str">
        <f>IF(C431="","",IF(OR(D431='Gear Train'!$R$6,D431='Gear Train'!$R$7,D431='Gear Train'!$R$8,F431='Gear Train'!$R$7),VLOOKUP(E431,$C$15:$M$514,10,FALSE),IF(D431='Gear Train'!$R$3,"-",IF(F431='Gear Train'!$R$3,1,H431/VLOOKUP(E431,$Q$15:$T$514,4,FALSE)))))</f>
        <v/>
      </c>
      <c r="N431" s="26" t="str">
        <f t="shared" si="30"/>
        <v/>
      </c>
      <c r="O431" s="28" t="str">
        <f t="shared" si="31"/>
        <v/>
      </c>
      <c r="Q431" s="21"/>
      <c r="R431" s="21"/>
      <c r="S431" s="29"/>
      <c r="T431" s="29"/>
      <c r="U431" s="29"/>
      <c r="AD431" s="1"/>
      <c r="AE431" s="1"/>
      <c r="AF431" s="1"/>
      <c r="AG431" s="1"/>
      <c r="AH431" s="1"/>
    </row>
    <row r="432" spans="2:34">
      <c r="B432" s="20"/>
      <c r="C432" s="21"/>
      <c r="D432" s="22" t="str">
        <f t="shared" si="28"/>
        <v/>
      </c>
      <c r="E432" s="21"/>
      <c r="F432" s="24" t="str">
        <f t="shared" si="29"/>
        <v/>
      </c>
      <c r="G432" s="25" t="str">
        <f>IF(C432="","",IF(D432='Gear Train'!$R$3,"-",VLOOKUP(C432,$Q$15:$S$514,3,FALSE)))</f>
        <v/>
      </c>
      <c r="H432" s="25" t="str">
        <f>IF(C432="","",IF(OR(D432='Gear Train'!$R$7,D432='Gear Train'!$R$3,D432='Gear Train'!$R$8),"-",VLOOKUP(C432,$Q$15:$T$514,4,FALSE)))</f>
        <v/>
      </c>
      <c r="I432" s="26" t="str">
        <f>IF(C432="","",IF(OR(D432='Gear Train'!$R$6,D432='Gear Train'!$R$7,D432='Gear Train'!$R$8,F432='Gear Train'!$R$7),VLOOKUP(E432,$C$15:$M$514,7,FALSE),IF(D432='Gear Train'!$R$3,VLOOKUP(C432,$Q$15:$U$514,5,FALSE),VLOOKUP(E432,$C$15:$M$514,7,FALSE)*M432)))</f>
        <v/>
      </c>
      <c r="J432" s="26" t="str">
        <f>IF(C432="","",IF(OR(D432='Gear Train'!$R$6,D432='Gear Train'!$R$7,D432='Gear Train'!$R$8,F432='Gear Train'!$R$7),VLOOKUP(E432,$C$15:$M$514,8,FALSE),IF(D432='Gear Train'!$R$3,E432/I432,VLOOKUP(E432,$C$15:$M$514,8,FALSE)/M432)))</f>
        <v/>
      </c>
      <c r="K432" s="27" t="str">
        <f>IF(C432="","",IF(E432=$C$10,$C$11,IF(OR(D432='Gear Train'!$R$4,D432='Gear Train'!$R$5),IF(OR(F432='Gear Train'!$R$4,F432='Gear Train'!$R$5,F432='Gear Train'!$R$6),IF(VLOOKUP(E432,$C$15:$M$514,9,FALSE)='Gear Train'!$C$3,'Gear Train'!$C$4,'Gear Train'!$C$3),VLOOKUP(E432,$C$15:$M$514,9,FALSE)),VLOOKUP(E432,$C$15:$M$514,9,FALSE))))</f>
        <v/>
      </c>
      <c r="L432" s="26" t="str">
        <f>IF(C432="","",IF(G432="-","-",IF(K432='Gear Train'!$C$3,MOD(G432+J432*360,360),MOD(G432-J432*360,360))))</f>
        <v/>
      </c>
      <c r="M432" s="26" t="str">
        <f>IF(C432="","",IF(OR(D432='Gear Train'!$R$6,D432='Gear Train'!$R$7,D432='Gear Train'!$R$8,F432='Gear Train'!$R$7),VLOOKUP(E432,$C$15:$M$514,10,FALSE),IF(D432='Gear Train'!$R$3,"-",IF(F432='Gear Train'!$R$3,1,H432/VLOOKUP(E432,$Q$15:$T$514,4,FALSE)))))</f>
        <v/>
      </c>
      <c r="N432" s="26" t="str">
        <f t="shared" si="30"/>
        <v/>
      </c>
      <c r="O432" s="28" t="str">
        <f t="shared" si="31"/>
        <v/>
      </c>
      <c r="Q432" s="21"/>
      <c r="R432" s="21"/>
      <c r="S432" s="29"/>
      <c r="T432" s="29"/>
      <c r="U432" s="29"/>
      <c r="AD432" s="1"/>
      <c r="AE432" s="1"/>
      <c r="AF432" s="1"/>
      <c r="AG432" s="1"/>
      <c r="AH432" s="1"/>
    </row>
    <row r="433" spans="2:34">
      <c r="B433" s="20"/>
      <c r="C433" s="21"/>
      <c r="D433" s="22" t="str">
        <f t="shared" si="28"/>
        <v/>
      </c>
      <c r="E433" s="21"/>
      <c r="F433" s="24" t="str">
        <f t="shared" si="29"/>
        <v/>
      </c>
      <c r="G433" s="25" t="str">
        <f>IF(C433="","",IF(D433='Gear Train'!$R$3,"-",VLOOKUP(C433,$Q$15:$S$514,3,FALSE)))</f>
        <v/>
      </c>
      <c r="H433" s="25" t="str">
        <f>IF(C433="","",IF(OR(D433='Gear Train'!$R$7,D433='Gear Train'!$R$3,D433='Gear Train'!$R$8),"-",VLOOKUP(C433,$Q$15:$T$514,4,FALSE)))</f>
        <v/>
      </c>
      <c r="I433" s="26" t="str">
        <f>IF(C433="","",IF(OR(D433='Gear Train'!$R$6,D433='Gear Train'!$R$7,D433='Gear Train'!$R$8,F433='Gear Train'!$R$7),VLOOKUP(E433,$C$15:$M$514,7,FALSE),IF(D433='Gear Train'!$R$3,VLOOKUP(C433,$Q$15:$U$514,5,FALSE),VLOOKUP(E433,$C$15:$M$514,7,FALSE)*M433)))</f>
        <v/>
      </c>
      <c r="J433" s="26" t="str">
        <f>IF(C433="","",IF(OR(D433='Gear Train'!$R$6,D433='Gear Train'!$R$7,D433='Gear Train'!$R$8,F433='Gear Train'!$R$7),VLOOKUP(E433,$C$15:$M$514,8,FALSE),IF(D433='Gear Train'!$R$3,E433/I433,VLOOKUP(E433,$C$15:$M$514,8,FALSE)/M433)))</f>
        <v/>
      </c>
      <c r="K433" s="27" t="str">
        <f>IF(C433="","",IF(E433=$C$10,$C$11,IF(OR(D433='Gear Train'!$R$4,D433='Gear Train'!$R$5),IF(OR(F433='Gear Train'!$R$4,F433='Gear Train'!$R$5,F433='Gear Train'!$R$6),IF(VLOOKUP(E433,$C$15:$M$514,9,FALSE)='Gear Train'!$C$3,'Gear Train'!$C$4,'Gear Train'!$C$3),VLOOKUP(E433,$C$15:$M$514,9,FALSE)),VLOOKUP(E433,$C$15:$M$514,9,FALSE))))</f>
        <v/>
      </c>
      <c r="L433" s="26" t="str">
        <f>IF(C433="","",IF(G433="-","-",IF(K433='Gear Train'!$C$3,MOD(G433+J433*360,360),MOD(G433-J433*360,360))))</f>
        <v/>
      </c>
      <c r="M433" s="26" t="str">
        <f>IF(C433="","",IF(OR(D433='Gear Train'!$R$6,D433='Gear Train'!$R$7,D433='Gear Train'!$R$8,F433='Gear Train'!$R$7),VLOOKUP(E433,$C$15:$M$514,10,FALSE),IF(D433='Gear Train'!$R$3,"-",IF(F433='Gear Train'!$R$3,1,H433/VLOOKUP(E433,$Q$15:$T$514,4,FALSE)))))</f>
        <v/>
      </c>
      <c r="N433" s="26" t="str">
        <f t="shared" si="30"/>
        <v/>
      </c>
      <c r="O433" s="28" t="str">
        <f t="shared" si="31"/>
        <v/>
      </c>
      <c r="Q433" s="21"/>
      <c r="R433" s="21"/>
      <c r="S433" s="29"/>
      <c r="T433" s="29"/>
      <c r="U433" s="29"/>
      <c r="AD433" s="1"/>
      <c r="AE433" s="1"/>
      <c r="AF433" s="1"/>
      <c r="AG433" s="1"/>
      <c r="AH433" s="1"/>
    </row>
    <row r="434" spans="2:34">
      <c r="B434" s="20"/>
      <c r="C434" s="21"/>
      <c r="D434" s="22" t="str">
        <f t="shared" si="28"/>
        <v/>
      </c>
      <c r="E434" s="21"/>
      <c r="F434" s="24" t="str">
        <f t="shared" si="29"/>
        <v/>
      </c>
      <c r="G434" s="25" t="str">
        <f>IF(C434="","",IF(D434='Gear Train'!$R$3,"-",VLOOKUP(C434,$Q$15:$S$514,3,FALSE)))</f>
        <v/>
      </c>
      <c r="H434" s="25" t="str">
        <f>IF(C434="","",IF(OR(D434='Gear Train'!$R$7,D434='Gear Train'!$R$3,D434='Gear Train'!$R$8),"-",VLOOKUP(C434,$Q$15:$T$514,4,FALSE)))</f>
        <v/>
      </c>
      <c r="I434" s="26" t="str">
        <f>IF(C434="","",IF(OR(D434='Gear Train'!$R$6,D434='Gear Train'!$R$7,D434='Gear Train'!$R$8,F434='Gear Train'!$R$7),VLOOKUP(E434,$C$15:$M$514,7,FALSE),IF(D434='Gear Train'!$R$3,VLOOKUP(C434,$Q$15:$U$514,5,FALSE),VLOOKUP(E434,$C$15:$M$514,7,FALSE)*M434)))</f>
        <v/>
      </c>
      <c r="J434" s="26" t="str">
        <f>IF(C434="","",IF(OR(D434='Gear Train'!$R$6,D434='Gear Train'!$R$7,D434='Gear Train'!$R$8,F434='Gear Train'!$R$7),VLOOKUP(E434,$C$15:$M$514,8,FALSE),IF(D434='Gear Train'!$R$3,E434/I434,VLOOKUP(E434,$C$15:$M$514,8,FALSE)/M434)))</f>
        <v/>
      </c>
      <c r="K434" s="27" t="str">
        <f>IF(C434="","",IF(E434=$C$10,$C$11,IF(OR(D434='Gear Train'!$R$4,D434='Gear Train'!$R$5),IF(OR(F434='Gear Train'!$R$4,F434='Gear Train'!$R$5,F434='Gear Train'!$R$6),IF(VLOOKUP(E434,$C$15:$M$514,9,FALSE)='Gear Train'!$C$3,'Gear Train'!$C$4,'Gear Train'!$C$3),VLOOKUP(E434,$C$15:$M$514,9,FALSE)),VLOOKUP(E434,$C$15:$M$514,9,FALSE))))</f>
        <v/>
      </c>
      <c r="L434" s="26" t="str">
        <f>IF(C434="","",IF(G434="-","-",IF(K434='Gear Train'!$C$3,MOD(G434+J434*360,360),MOD(G434-J434*360,360))))</f>
        <v/>
      </c>
      <c r="M434" s="26" t="str">
        <f>IF(C434="","",IF(OR(D434='Gear Train'!$R$6,D434='Gear Train'!$R$7,D434='Gear Train'!$R$8,F434='Gear Train'!$R$7),VLOOKUP(E434,$C$15:$M$514,10,FALSE),IF(D434='Gear Train'!$R$3,"-",IF(F434='Gear Train'!$R$3,1,H434/VLOOKUP(E434,$Q$15:$T$514,4,FALSE)))))</f>
        <v/>
      </c>
      <c r="N434" s="26" t="str">
        <f t="shared" si="30"/>
        <v/>
      </c>
      <c r="O434" s="28" t="str">
        <f t="shared" si="31"/>
        <v/>
      </c>
      <c r="Q434" s="21"/>
      <c r="R434" s="21"/>
      <c r="S434" s="29"/>
      <c r="T434" s="29"/>
      <c r="U434" s="29"/>
      <c r="AD434" s="1"/>
      <c r="AE434" s="1"/>
      <c r="AF434" s="1"/>
      <c r="AG434" s="1"/>
      <c r="AH434" s="1"/>
    </row>
    <row r="435" spans="2:34">
      <c r="B435" s="20"/>
      <c r="C435" s="21"/>
      <c r="D435" s="22" t="str">
        <f t="shared" si="28"/>
        <v/>
      </c>
      <c r="E435" s="21"/>
      <c r="F435" s="24" t="str">
        <f t="shared" si="29"/>
        <v/>
      </c>
      <c r="G435" s="25" t="str">
        <f>IF(C435="","",IF(D435='Gear Train'!$R$3,"-",VLOOKUP(C435,$Q$15:$S$514,3,FALSE)))</f>
        <v/>
      </c>
      <c r="H435" s="25" t="str">
        <f>IF(C435="","",IF(OR(D435='Gear Train'!$R$7,D435='Gear Train'!$R$3,D435='Gear Train'!$R$8),"-",VLOOKUP(C435,$Q$15:$T$514,4,FALSE)))</f>
        <v/>
      </c>
      <c r="I435" s="26" t="str">
        <f>IF(C435="","",IF(OR(D435='Gear Train'!$R$6,D435='Gear Train'!$R$7,D435='Gear Train'!$R$8,F435='Gear Train'!$R$7),VLOOKUP(E435,$C$15:$M$514,7,FALSE),IF(D435='Gear Train'!$R$3,VLOOKUP(C435,$Q$15:$U$514,5,FALSE),VLOOKUP(E435,$C$15:$M$514,7,FALSE)*M435)))</f>
        <v/>
      </c>
      <c r="J435" s="26" t="str">
        <f>IF(C435="","",IF(OR(D435='Gear Train'!$R$6,D435='Gear Train'!$R$7,D435='Gear Train'!$R$8,F435='Gear Train'!$R$7),VLOOKUP(E435,$C$15:$M$514,8,FALSE),IF(D435='Gear Train'!$R$3,E435/I435,VLOOKUP(E435,$C$15:$M$514,8,FALSE)/M435)))</f>
        <v/>
      </c>
      <c r="K435" s="27" t="str">
        <f>IF(C435="","",IF(E435=$C$10,$C$11,IF(OR(D435='Gear Train'!$R$4,D435='Gear Train'!$R$5),IF(OR(F435='Gear Train'!$R$4,F435='Gear Train'!$R$5,F435='Gear Train'!$R$6),IF(VLOOKUP(E435,$C$15:$M$514,9,FALSE)='Gear Train'!$C$3,'Gear Train'!$C$4,'Gear Train'!$C$3),VLOOKUP(E435,$C$15:$M$514,9,FALSE)),VLOOKUP(E435,$C$15:$M$514,9,FALSE))))</f>
        <v/>
      </c>
      <c r="L435" s="26" t="str">
        <f>IF(C435="","",IF(G435="-","-",IF(K435='Gear Train'!$C$3,MOD(G435+J435*360,360),MOD(G435-J435*360,360))))</f>
        <v/>
      </c>
      <c r="M435" s="26" t="str">
        <f>IF(C435="","",IF(OR(D435='Gear Train'!$R$6,D435='Gear Train'!$R$7,D435='Gear Train'!$R$8,F435='Gear Train'!$R$7),VLOOKUP(E435,$C$15:$M$514,10,FALSE),IF(D435='Gear Train'!$R$3,"-",IF(F435='Gear Train'!$R$3,1,H435/VLOOKUP(E435,$Q$15:$T$514,4,FALSE)))))</f>
        <v/>
      </c>
      <c r="N435" s="26" t="str">
        <f t="shared" si="30"/>
        <v/>
      </c>
      <c r="O435" s="28" t="str">
        <f t="shared" si="31"/>
        <v/>
      </c>
      <c r="Q435" s="21"/>
      <c r="R435" s="21"/>
      <c r="S435" s="29"/>
      <c r="T435" s="29"/>
      <c r="U435" s="29"/>
      <c r="AD435" s="1"/>
      <c r="AE435" s="1"/>
      <c r="AF435" s="1"/>
      <c r="AG435" s="1"/>
      <c r="AH435" s="1"/>
    </row>
    <row r="436" spans="2:34">
      <c r="B436" s="20"/>
      <c r="C436" s="21"/>
      <c r="D436" s="22" t="str">
        <f t="shared" si="28"/>
        <v/>
      </c>
      <c r="E436" s="21"/>
      <c r="F436" s="24" t="str">
        <f t="shared" si="29"/>
        <v/>
      </c>
      <c r="G436" s="25" t="str">
        <f>IF(C436="","",IF(D436='Gear Train'!$R$3,"-",VLOOKUP(C436,$Q$15:$S$514,3,FALSE)))</f>
        <v/>
      </c>
      <c r="H436" s="25" t="str">
        <f>IF(C436="","",IF(OR(D436='Gear Train'!$R$7,D436='Gear Train'!$R$3,D436='Gear Train'!$R$8),"-",VLOOKUP(C436,$Q$15:$T$514,4,FALSE)))</f>
        <v/>
      </c>
      <c r="I436" s="26" t="str">
        <f>IF(C436="","",IF(OR(D436='Gear Train'!$R$6,D436='Gear Train'!$R$7,D436='Gear Train'!$R$8,F436='Gear Train'!$R$7),VLOOKUP(E436,$C$15:$M$514,7,FALSE),IF(D436='Gear Train'!$R$3,VLOOKUP(C436,$Q$15:$U$514,5,FALSE),VLOOKUP(E436,$C$15:$M$514,7,FALSE)*M436)))</f>
        <v/>
      </c>
      <c r="J436" s="26" t="str">
        <f>IF(C436="","",IF(OR(D436='Gear Train'!$R$6,D436='Gear Train'!$R$7,D436='Gear Train'!$R$8,F436='Gear Train'!$R$7),VLOOKUP(E436,$C$15:$M$514,8,FALSE),IF(D436='Gear Train'!$R$3,E436/I436,VLOOKUP(E436,$C$15:$M$514,8,FALSE)/M436)))</f>
        <v/>
      </c>
      <c r="K436" s="27" t="str">
        <f>IF(C436="","",IF(E436=$C$10,$C$11,IF(OR(D436='Gear Train'!$R$4,D436='Gear Train'!$R$5),IF(OR(F436='Gear Train'!$R$4,F436='Gear Train'!$R$5,F436='Gear Train'!$R$6),IF(VLOOKUP(E436,$C$15:$M$514,9,FALSE)='Gear Train'!$C$3,'Gear Train'!$C$4,'Gear Train'!$C$3),VLOOKUP(E436,$C$15:$M$514,9,FALSE)),VLOOKUP(E436,$C$15:$M$514,9,FALSE))))</f>
        <v/>
      </c>
      <c r="L436" s="26" t="str">
        <f>IF(C436="","",IF(G436="-","-",IF(K436='Gear Train'!$C$3,MOD(G436+J436*360,360),MOD(G436-J436*360,360))))</f>
        <v/>
      </c>
      <c r="M436" s="26" t="str">
        <f>IF(C436="","",IF(OR(D436='Gear Train'!$R$6,D436='Gear Train'!$R$7,D436='Gear Train'!$R$8,F436='Gear Train'!$R$7),VLOOKUP(E436,$C$15:$M$514,10,FALSE),IF(D436='Gear Train'!$R$3,"-",IF(F436='Gear Train'!$R$3,1,H436/VLOOKUP(E436,$Q$15:$T$514,4,FALSE)))))</f>
        <v/>
      </c>
      <c r="N436" s="26" t="str">
        <f t="shared" si="30"/>
        <v/>
      </c>
      <c r="O436" s="28" t="str">
        <f t="shared" si="31"/>
        <v/>
      </c>
      <c r="Q436" s="21"/>
      <c r="R436" s="21"/>
      <c r="S436" s="29"/>
      <c r="T436" s="29"/>
      <c r="U436" s="29"/>
      <c r="AD436" s="1"/>
      <c r="AE436" s="1"/>
      <c r="AF436" s="1"/>
      <c r="AG436" s="1"/>
      <c r="AH436" s="1"/>
    </row>
    <row r="437" spans="2:34">
      <c r="B437" s="20"/>
      <c r="C437" s="21"/>
      <c r="D437" s="22" t="str">
        <f t="shared" si="28"/>
        <v/>
      </c>
      <c r="E437" s="21"/>
      <c r="F437" s="24" t="str">
        <f t="shared" si="29"/>
        <v/>
      </c>
      <c r="G437" s="25" t="str">
        <f>IF(C437="","",IF(D437='Gear Train'!$R$3,"-",VLOOKUP(C437,$Q$15:$S$514,3,FALSE)))</f>
        <v/>
      </c>
      <c r="H437" s="25" t="str">
        <f>IF(C437="","",IF(OR(D437='Gear Train'!$R$7,D437='Gear Train'!$R$3,D437='Gear Train'!$R$8),"-",VLOOKUP(C437,$Q$15:$T$514,4,FALSE)))</f>
        <v/>
      </c>
      <c r="I437" s="26" t="str">
        <f>IF(C437="","",IF(OR(D437='Gear Train'!$R$6,D437='Gear Train'!$R$7,D437='Gear Train'!$R$8,F437='Gear Train'!$R$7),VLOOKUP(E437,$C$15:$M$514,7,FALSE),IF(D437='Gear Train'!$R$3,VLOOKUP(C437,$Q$15:$U$514,5,FALSE),VLOOKUP(E437,$C$15:$M$514,7,FALSE)*M437)))</f>
        <v/>
      </c>
      <c r="J437" s="26" t="str">
        <f>IF(C437="","",IF(OR(D437='Gear Train'!$R$6,D437='Gear Train'!$R$7,D437='Gear Train'!$R$8,F437='Gear Train'!$R$7),VLOOKUP(E437,$C$15:$M$514,8,FALSE),IF(D437='Gear Train'!$R$3,E437/I437,VLOOKUP(E437,$C$15:$M$514,8,FALSE)/M437)))</f>
        <v/>
      </c>
      <c r="K437" s="27" t="str">
        <f>IF(C437="","",IF(E437=$C$10,$C$11,IF(OR(D437='Gear Train'!$R$4,D437='Gear Train'!$R$5),IF(OR(F437='Gear Train'!$R$4,F437='Gear Train'!$R$5,F437='Gear Train'!$R$6),IF(VLOOKUP(E437,$C$15:$M$514,9,FALSE)='Gear Train'!$C$3,'Gear Train'!$C$4,'Gear Train'!$C$3),VLOOKUP(E437,$C$15:$M$514,9,FALSE)),VLOOKUP(E437,$C$15:$M$514,9,FALSE))))</f>
        <v/>
      </c>
      <c r="L437" s="26" t="str">
        <f>IF(C437="","",IF(G437="-","-",IF(K437='Gear Train'!$C$3,MOD(G437+J437*360,360),MOD(G437-J437*360,360))))</f>
        <v/>
      </c>
      <c r="M437" s="26" t="str">
        <f>IF(C437="","",IF(OR(D437='Gear Train'!$R$6,D437='Gear Train'!$R$7,D437='Gear Train'!$R$8,F437='Gear Train'!$R$7),VLOOKUP(E437,$C$15:$M$514,10,FALSE),IF(D437='Gear Train'!$R$3,"-",IF(F437='Gear Train'!$R$3,1,H437/VLOOKUP(E437,$Q$15:$T$514,4,FALSE)))))</f>
        <v/>
      </c>
      <c r="N437" s="26" t="str">
        <f t="shared" si="30"/>
        <v/>
      </c>
      <c r="O437" s="28" t="str">
        <f t="shared" si="31"/>
        <v/>
      </c>
      <c r="Q437" s="21"/>
      <c r="R437" s="21"/>
      <c r="S437" s="29"/>
      <c r="T437" s="29"/>
      <c r="U437" s="29"/>
      <c r="AD437" s="1"/>
      <c r="AE437" s="1"/>
      <c r="AF437" s="1"/>
      <c r="AG437" s="1"/>
      <c r="AH437" s="1"/>
    </row>
    <row r="438" spans="2:34">
      <c r="B438" s="20"/>
      <c r="C438" s="21"/>
      <c r="D438" s="22" t="str">
        <f t="shared" si="28"/>
        <v/>
      </c>
      <c r="E438" s="21"/>
      <c r="F438" s="24" t="str">
        <f t="shared" si="29"/>
        <v/>
      </c>
      <c r="G438" s="25" t="str">
        <f>IF(C438="","",IF(D438='Gear Train'!$R$3,"-",VLOOKUP(C438,$Q$15:$S$514,3,FALSE)))</f>
        <v/>
      </c>
      <c r="H438" s="25" t="str">
        <f>IF(C438="","",IF(OR(D438='Gear Train'!$R$7,D438='Gear Train'!$R$3,D438='Gear Train'!$R$8),"-",VLOOKUP(C438,$Q$15:$T$514,4,FALSE)))</f>
        <v/>
      </c>
      <c r="I438" s="26" t="str">
        <f>IF(C438="","",IF(OR(D438='Gear Train'!$R$6,D438='Gear Train'!$R$7,D438='Gear Train'!$R$8,F438='Gear Train'!$R$7),VLOOKUP(E438,$C$15:$M$514,7,FALSE),IF(D438='Gear Train'!$R$3,VLOOKUP(C438,$Q$15:$U$514,5,FALSE),VLOOKUP(E438,$C$15:$M$514,7,FALSE)*M438)))</f>
        <v/>
      </c>
      <c r="J438" s="26" t="str">
        <f>IF(C438="","",IF(OR(D438='Gear Train'!$R$6,D438='Gear Train'!$R$7,D438='Gear Train'!$R$8,F438='Gear Train'!$R$7),VLOOKUP(E438,$C$15:$M$514,8,FALSE),IF(D438='Gear Train'!$R$3,E438/I438,VLOOKUP(E438,$C$15:$M$514,8,FALSE)/M438)))</f>
        <v/>
      </c>
      <c r="K438" s="27" t="str">
        <f>IF(C438="","",IF(E438=$C$10,$C$11,IF(OR(D438='Gear Train'!$R$4,D438='Gear Train'!$R$5),IF(OR(F438='Gear Train'!$R$4,F438='Gear Train'!$R$5,F438='Gear Train'!$R$6),IF(VLOOKUP(E438,$C$15:$M$514,9,FALSE)='Gear Train'!$C$3,'Gear Train'!$C$4,'Gear Train'!$C$3),VLOOKUP(E438,$C$15:$M$514,9,FALSE)),VLOOKUP(E438,$C$15:$M$514,9,FALSE))))</f>
        <v/>
      </c>
      <c r="L438" s="26" t="str">
        <f>IF(C438="","",IF(G438="-","-",IF(K438='Gear Train'!$C$3,MOD(G438+J438*360,360),MOD(G438-J438*360,360))))</f>
        <v/>
      </c>
      <c r="M438" s="26" t="str">
        <f>IF(C438="","",IF(OR(D438='Gear Train'!$R$6,D438='Gear Train'!$R$7,D438='Gear Train'!$R$8,F438='Gear Train'!$R$7),VLOOKUP(E438,$C$15:$M$514,10,FALSE),IF(D438='Gear Train'!$R$3,"-",IF(F438='Gear Train'!$R$3,1,H438/VLOOKUP(E438,$Q$15:$T$514,4,FALSE)))))</f>
        <v/>
      </c>
      <c r="N438" s="26" t="str">
        <f t="shared" si="30"/>
        <v/>
      </c>
      <c r="O438" s="28" t="str">
        <f t="shared" si="31"/>
        <v/>
      </c>
      <c r="Q438" s="21"/>
      <c r="R438" s="21"/>
      <c r="S438" s="29"/>
      <c r="T438" s="29"/>
      <c r="U438" s="29"/>
      <c r="AD438" s="1"/>
      <c r="AE438" s="1"/>
      <c r="AF438" s="1"/>
      <c r="AG438" s="1"/>
      <c r="AH438" s="1"/>
    </row>
    <row r="439" spans="2:34">
      <c r="B439" s="20"/>
      <c r="C439" s="21"/>
      <c r="D439" s="22" t="str">
        <f t="shared" si="28"/>
        <v/>
      </c>
      <c r="E439" s="21"/>
      <c r="F439" s="24" t="str">
        <f t="shared" si="29"/>
        <v/>
      </c>
      <c r="G439" s="25" t="str">
        <f>IF(C439="","",IF(D439='Gear Train'!$R$3,"-",VLOOKUP(C439,$Q$15:$S$514,3,FALSE)))</f>
        <v/>
      </c>
      <c r="H439" s="25" t="str">
        <f>IF(C439="","",IF(OR(D439='Gear Train'!$R$7,D439='Gear Train'!$R$3,D439='Gear Train'!$R$8),"-",VLOOKUP(C439,$Q$15:$T$514,4,FALSE)))</f>
        <v/>
      </c>
      <c r="I439" s="26" t="str">
        <f>IF(C439="","",IF(OR(D439='Gear Train'!$R$6,D439='Gear Train'!$R$7,D439='Gear Train'!$R$8,F439='Gear Train'!$R$7),VLOOKUP(E439,$C$15:$M$514,7,FALSE),IF(D439='Gear Train'!$R$3,VLOOKUP(C439,$Q$15:$U$514,5,FALSE),VLOOKUP(E439,$C$15:$M$514,7,FALSE)*M439)))</f>
        <v/>
      </c>
      <c r="J439" s="26" t="str">
        <f>IF(C439="","",IF(OR(D439='Gear Train'!$R$6,D439='Gear Train'!$R$7,D439='Gear Train'!$R$8,F439='Gear Train'!$R$7),VLOOKUP(E439,$C$15:$M$514,8,FALSE),IF(D439='Gear Train'!$R$3,E439/I439,VLOOKUP(E439,$C$15:$M$514,8,FALSE)/M439)))</f>
        <v/>
      </c>
      <c r="K439" s="27" t="str">
        <f>IF(C439="","",IF(E439=$C$10,$C$11,IF(OR(D439='Gear Train'!$R$4,D439='Gear Train'!$R$5),IF(OR(F439='Gear Train'!$R$4,F439='Gear Train'!$R$5,F439='Gear Train'!$R$6),IF(VLOOKUP(E439,$C$15:$M$514,9,FALSE)='Gear Train'!$C$3,'Gear Train'!$C$4,'Gear Train'!$C$3),VLOOKUP(E439,$C$15:$M$514,9,FALSE)),VLOOKUP(E439,$C$15:$M$514,9,FALSE))))</f>
        <v/>
      </c>
      <c r="L439" s="26" t="str">
        <f>IF(C439="","",IF(G439="-","-",IF(K439='Gear Train'!$C$3,MOD(G439+J439*360,360),MOD(G439-J439*360,360))))</f>
        <v/>
      </c>
      <c r="M439" s="26" t="str">
        <f>IF(C439="","",IF(OR(D439='Gear Train'!$R$6,D439='Gear Train'!$R$7,D439='Gear Train'!$R$8,F439='Gear Train'!$R$7),VLOOKUP(E439,$C$15:$M$514,10,FALSE),IF(D439='Gear Train'!$R$3,"-",IF(F439='Gear Train'!$R$3,1,H439/VLOOKUP(E439,$Q$15:$T$514,4,FALSE)))))</f>
        <v/>
      </c>
      <c r="N439" s="26" t="str">
        <f t="shared" si="30"/>
        <v/>
      </c>
      <c r="O439" s="28" t="str">
        <f t="shared" si="31"/>
        <v/>
      </c>
      <c r="Q439" s="21"/>
      <c r="R439" s="21"/>
      <c r="S439" s="29"/>
      <c r="T439" s="29"/>
      <c r="U439" s="29"/>
      <c r="AD439" s="1"/>
      <c r="AE439" s="1"/>
      <c r="AF439" s="1"/>
      <c r="AG439" s="1"/>
      <c r="AH439" s="1"/>
    </row>
    <row r="440" spans="2:34">
      <c r="B440" s="20"/>
      <c r="C440" s="21"/>
      <c r="D440" s="22" t="str">
        <f t="shared" si="28"/>
        <v/>
      </c>
      <c r="E440" s="21"/>
      <c r="F440" s="24" t="str">
        <f t="shared" si="29"/>
        <v/>
      </c>
      <c r="G440" s="25" t="str">
        <f>IF(C440="","",IF(D440='Gear Train'!$R$3,"-",VLOOKUP(C440,$Q$15:$S$514,3,FALSE)))</f>
        <v/>
      </c>
      <c r="H440" s="25" t="str">
        <f>IF(C440="","",IF(OR(D440='Gear Train'!$R$7,D440='Gear Train'!$R$3,D440='Gear Train'!$R$8),"-",VLOOKUP(C440,$Q$15:$T$514,4,FALSE)))</f>
        <v/>
      </c>
      <c r="I440" s="26" t="str">
        <f>IF(C440="","",IF(OR(D440='Gear Train'!$R$6,D440='Gear Train'!$R$7,D440='Gear Train'!$R$8,F440='Gear Train'!$R$7),VLOOKUP(E440,$C$15:$M$514,7,FALSE),IF(D440='Gear Train'!$R$3,VLOOKUP(C440,$Q$15:$U$514,5,FALSE),VLOOKUP(E440,$C$15:$M$514,7,FALSE)*M440)))</f>
        <v/>
      </c>
      <c r="J440" s="26" t="str">
        <f>IF(C440="","",IF(OR(D440='Gear Train'!$R$6,D440='Gear Train'!$R$7,D440='Gear Train'!$R$8,F440='Gear Train'!$R$7),VLOOKUP(E440,$C$15:$M$514,8,FALSE),IF(D440='Gear Train'!$R$3,E440/I440,VLOOKUP(E440,$C$15:$M$514,8,FALSE)/M440)))</f>
        <v/>
      </c>
      <c r="K440" s="27" t="str">
        <f>IF(C440="","",IF(E440=$C$10,$C$11,IF(OR(D440='Gear Train'!$R$4,D440='Gear Train'!$R$5),IF(OR(F440='Gear Train'!$R$4,F440='Gear Train'!$R$5,F440='Gear Train'!$R$6),IF(VLOOKUP(E440,$C$15:$M$514,9,FALSE)='Gear Train'!$C$3,'Gear Train'!$C$4,'Gear Train'!$C$3),VLOOKUP(E440,$C$15:$M$514,9,FALSE)),VLOOKUP(E440,$C$15:$M$514,9,FALSE))))</f>
        <v/>
      </c>
      <c r="L440" s="26" t="str">
        <f>IF(C440="","",IF(G440="-","-",IF(K440='Gear Train'!$C$3,MOD(G440+J440*360,360),MOD(G440-J440*360,360))))</f>
        <v/>
      </c>
      <c r="M440" s="26" t="str">
        <f>IF(C440="","",IF(OR(D440='Gear Train'!$R$6,D440='Gear Train'!$R$7,D440='Gear Train'!$R$8,F440='Gear Train'!$R$7),VLOOKUP(E440,$C$15:$M$514,10,FALSE),IF(D440='Gear Train'!$R$3,"-",IF(F440='Gear Train'!$R$3,1,H440/VLOOKUP(E440,$Q$15:$T$514,4,FALSE)))))</f>
        <v/>
      </c>
      <c r="N440" s="26" t="str">
        <f t="shared" si="30"/>
        <v/>
      </c>
      <c r="O440" s="28" t="str">
        <f t="shared" si="31"/>
        <v/>
      </c>
      <c r="Q440" s="21"/>
      <c r="R440" s="21"/>
      <c r="S440" s="29"/>
      <c r="T440" s="29"/>
      <c r="U440" s="29"/>
      <c r="AD440" s="1"/>
      <c r="AE440" s="1"/>
      <c r="AF440" s="1"/>
      <c r="AG440" s="1"/>
      <c r="AH440" s="1"/>
    </row>
    <row r="441" spans="2:34">
      <c r="B441" s="20"/>
      <c r="C441" s="21"/>
      <c r="D441" s="22" t="str">
        <f t="shared" si="28"/>
        <v/>
      </c>
      <c r="E441" s="21"/>
      <c r="F441" s="24" t="str">
        <f t="shared" si="29"/>
        <v/>
      </c>
      <c r="G441" s="25" t="str">
        <f>IF(C441="","",IF(D441='Gear Train'!$R$3,"-",VLOOKUP(C441,$Q$15:$S$514,3,FALSE)))</f>
        <v/>
      </c>
      <c r="H441" s="25" t="str">
        <f>IF(C441="","",IF(OR(D441='Gear Train'!$R$7,D441='Gear Train'!$R$3,D441='Gear Train'!$R$8),"-",VLOOKUP(C441,$Q$15:$T$514,4,FALSE)))</f>
        <v/>
      </c>
      <c r="I441" s="26" t="str">
        <f>IF(C441="","",IF(OR(D441='Gear Train'!$R$6,D441='Gear Train'!$R$7,D441='Gear Train'!$R$8,F441='Gear Train'!$R$7),VLOOKUP(E441,$C$15:$M$514,7,FALSE),IF(D441='Gear Train'!$R$3,VLOOKUP(C441,$Q$15:$U$514,5,FALSE),VLOOKUP(E441,$C$15:$M$514,7,FALSE)*M441)))</f>
        <v/>
      </c>
      <c r="J441" s="26" t="str">
        <f>IF(C441="","",IF(OR(D441='Gear Train'!$R$6,D441='Gear Train'!$R$7,D441='Gear Train'!$R$8,F441='Gear Train'!$R$7),VLOOKUP(E441,$C$15:$M$514,8,FALSE),IF(D441='Gear Train'!$R$3,E441/I441,VLOOKUP(E441,$C$15:$M$514,8,FALSE)/M441)))</f>
        <v/>
      </c>
      <c r="K441" s="27" t="str">
        <f>IF(C441="","",IF(E441=$C$10,$C$11,IF(OR(D441='Gear Train'!$R$4,D441='Gear Train'!$R$5),IF(OR(F441='Gear Train'!$R$4,F441='Gear Train'!$R$5,F441='Gear Train'!$R$6),IF(VLOOKUP(E441,$C$15:$M$514,9,FALSE)='Gear Train'!$C$3,'Gear Train'!$C$4,'Gear Train'!$C$3),VLOOKUP(E441,$C$15:$M$514,9,FALSE)),VLOOKUP(E441,$C$15:$M$514,9,FALSE))))</f>
        <v/>
      </c>
      <c r="L441" s="26" t="str">
        <f>IF(C441="","",IF(G441="-","-",IF(K441='Gear Train'!$C$3,MOD(G441+J441*360,360),MOD(G441-J441*360,360))))</f>
        <v/>
      </c>
      <c r="M441" s="26" t="str">
        <f>IF(C441="","",IF(OR(D441='Gear Train'!$R$6,D441='Gear Train'!$R$7,D441='Gear Train'!$R$8,F441='Gear Train'!$R$7),VLOOKUP(E441,$C$15:$M$514,10,FALSE),IF(D441='Gear Train'!$R$3,"-",IF(F441='Gear Train'!$R$3,1,H441/VLOOKUP(E441,$Q$15:$T$514,4,FALSE)))))</f>
        <v/>
      </c>
      <c r="N441" s="26" t="str">
        <f t="shared" si="30"/>
        <v/>
      </c>
      <c r="O441" s="28" t="str">
        <f t="shared" si="31"/>
        <v/>
      </c>
      <c r="Q441" s="21"/>
      <c r="R441" s="21"/>
      <c r="S441" s="29"/>
      <c r="T441" s="29"/>
      <c r="U441" s="29"/>
      <c r="AD441" s="1"/>
      <c r="AE441" s="1"/>
      <c r="AF441" s="1"/>
      <c r="AG441" s="1"/>
      <c r="AH441" s="1"/>
    </row>
    <row r="442" spans="2:34">
      <c r="B442" s="20"/>
      <c r="C442" s="21"/>
      <c r="D442" s="22" t="str">
        <f t="shared" si="28"/>
        <v/>
      </c>
      <c r="E442" s="21"/>
      <c r="F442" s="24" t="str">
        <f t="shared" si="29"/>
        <v/>
      </c>
      <c r="G442" s="25" t="str">
        <f>IF(C442="","",IF(D442='Gear Train'!$R$3,"-",VLOOKUP(C442,$Q$15:$S$514,3,FALSE)))</f>
        <v/>
      </c>
      <c r="H442" s="25" t="str">
        <f>IF(C442="","",IF(OR(D442='Gear Train'!$R$7,D442='Gear Train'!$R$3,D442='Gear Train'!$R$8),"-",VLOOKUP(C442,$Q$15:$T$514,4,FALSE)))</f>
        <v/>
      </c>
      <c r="I442" s="26" t="str">
        <f>IF(C442="","",IF(OR(D442='Gear Train'!$R$6,D442='Gear Train'!$R$7,D442='Gear Train'!$R$8,F442='Gear Train'!$R$7),VLOOKUP(E442,$C$15:$M$514,7,FALSE),IF(D442='Gear Train'!$R$3,VLOOKUP(C442,$Q$15:$U$514,5,FALSE),VLOOKUP(E442,$C$15:$M$514,7,FALSE)*M442)))</f>
        <v/>
      </c>
      <c r="J442" s="26" t="str">
        <f>IF(C442="","",IF(OR(D442='Gear Train'!$R$6,D442='Gear Train'!$R$7,D442='Gear Train'!$R$8,F442='Gear Train'!$R$7),VLOOKUP(E442,$C$15:$M$514,8,FALSE),IF(D442='Gear Train'!$R$3,E442/I442,VLOOKUP(E442,$C$15:$M$514,8,FALSE)/M442)))</f>
        <v/>
      </c>
      <c r="K442" s="27" t="str">
        <f>IF(C442="","",IF(E442=$C$10,$C$11,IF(OR(D442='Gear Train'!$R$4,D442='Gear Train'!$R$5),IF(OR(F442='Gear Train'!$R$4,F442='Gear Train'!$R$5,F442='Gear Train'!$R$6),IF(VLOOKUP(E442,$C$15:$M$514,9,FALSE)='Gear Train'!$C$3,'Gear Train'!$C$4,'Gear Train'!$C$3),VLOOKUP(E442,$C$15:$M$514,9,FALSE)),VLOOKUP(E442,$C$15:$M$514,9,FALSE))))</f>
        <v/>
      </c>
      <c r="L442" s="26" t="str">
        <f>IF(C442="","",IF(G442="-","-",IF(K442='Gear Train'!$C$3,MOD(G442+J442*360,360),MOD(G442-J442*360,360))))</f>
        <v/>
      </c>
      <c r="M442" s="26" t="str">
        <f>IF(C442="","",IF(OR(D442='Gear Train'!$R$6,D442='Gear Train'!$R$7,D442='Gear Train'!$R$8,F442='Gear Train'!$R$7),VLOOKUP(E442,$C$15:$M$514,10,FALSE),IF(D442='Gear Train'!$R$3,"-",IF(F442='Gear Train'!$R$3,1,H442/VLOOKUP(E442,$Q$15:$T$514,4,FALSE)))))</f>
        <v/>
      </c>
      <c r="N442" s="26" t="str">
        <f t="shared" si="30"/>
        <v/>
      </c>
      <c r="O442" s="28" t="str">
        <f t="shared" si="31"/>
        <v/>
      </c>
      <c r="Q442" s="21"/>
      <c r="R442" s="21"/>
      <c r="S442" s="29"/>
      <c r="T442" s="29"/>
      <c r="U442" s="29"/>
      <c r="AD442" s="1"/>
      <c r="AE442" s="1"/>
      <c r="AF442" s="1"/>
      <c r="AG442" s="1"/>
      <c r="AH442" s="1"/>
    </row>
    <row r="443" spans="2:34">
      <c r="B443" s="20"/>
      <c r="C443" s="21"/>
      <c r="D443" s="22" t="str">
        <f t="shared" si="28"/>
        <v/>
      </c>
      <c r="E443" s="21"/>
      <c r="F443" s="24" t="str">
        <f t="shared" si="29"/>
        <v/>
      </c>
      <c r="G443" s="25" t="str">
        <f>IF(C443="","",IF(D443='Gear Train'!$R$3,"-",VLOOKUP(C443,$Q$15:$S$514,3,FALSE)))</f>
        <v/>
      </c>
      <c r="H443" s="25" t="str">
        <f>IF(C443="","",IF(OR(D443='Gear Train'!$R$7,D443='Gear Train'!$R$3,D443='Gear Train'!$R$8),"-",VLOOKUP(C443,$Q$15:$T$514,4,FALSE)))</f>
        <v/>
      </c>
      <c r="I443" s="26" t="str">
        <f>IF(C443="","",IF(OR(D443='Gear Train'!$R$6,D443='Gear Train'!$R$7,D443='Gear Train'!$R$8,F443='Gear Train'!$R$7),VLOOKUP(E443,$C$15:$M$514,7,FALSE),IF(D443='Gear Train'!$R$3,VLOOKUP(C443,$Q$15:$U$514,5,FALSE),VLOOKUP(E443,$C$15:$M$514,7,FALSE)*M443)))</f>
        <v/>
      </c>
      <c r="J443" s="26" t="str">
        <f>IF(C443="","",IF(OR(D443='Gear Train'!$R$6,D443='Gear Train'!$R$7,D443='Gear Train'!$R$8,F443='Gear Train'!$R$7),VLOOKUP(E443,$C$15:$M$514,8,FALSE),IF(D443='Gear Train'!$R$3,E443/I443,VLOOKUP(E443,$C$15:$M$514,8,FALSE)/M443)))</f>
        <v/>
      </c>
      <c r="K443" s="27" t="str">
        <f>IF(C443="","",IF(E443=$C$10,$C$11,IF(OR(D443='Gear Train'!$R$4,D443='Gear Train'!$R$5),IF(OR(F443='Gear Train'!$R$4,F443='Gear Train'!$R$5,F443='Gear Train'!$R$6),IF(VLOOKUP(E443,$C$15:$M$514,9,FALSE)='Gear Train'!$C$3,'Gear Train'!$C$4,'Gear Train'!$C$3),VLOOKUP(E443,$C$15:$M$514,9,FALSE)),VLOOKUP(E443,$C$15:$M$514,9,FALSE))))</f>
        <v/>
      </c>
      <c r="L443" s="26" t="str">
        <f>IF(C443="","",IF(G443="-","-",IF(K443='Gear Train'!$C$3,MOD(G443+J443*360,360),MOD(G443-J443*360,360))))</f>
        <v/>
      </c>
      <c r="M443" s="26" t="str">
        <f>IF(C443="","",IF(OR(D443='Gear Train'!$R$6,D443='Gear Train'!$R$7,D443='Gear Train'!$R$8,F443='Gear Train'!$R$7),VLOOKUP(E443,$C$15:$M$514,10,FALSE),IF(D443='Gear Train'!$R$3,"-",IF(F443='Gear Train'!$R$3,1,H443/VLOOKUP(E443,$Q$15:$T$514,4,FALSE)))))</f>
        <v/>
      </c>
      <c r="N443" s="26" t="str">
        <f t="shared" si="30"/>
        <v/>
      </c>
      <c r="O443" s="28" t="str">
        <f t="shared" si="31"/>
        <v/>
      </c>
      <c r="Q443" s="21"/>
      <c r="R443" s="21"/>
      <c r="S443" s="29"/>
      <c r="T443" s="29"/>
      <c r="U443" s="29"/>
      <c r="AD443" s="1"/>
      <c r="AE443" s="1"/>
      <c r="AF443" s="1"/>
      <c r="AG443" s="1"/>
      <c r="AH443" s="1"/>
    </row>
    <row r="444" spans="2:34">
      <c r="B444" s="20"/>
      <c r="C444" s="21"/>
      <c r="D444" s="22" t="str">
        <f t="shared" si="28"/>
        <v/>
      </c>
      <c r="E444" s="21"/>
      <c r="F444" s="24" t="str">
        <f t="shared" si="29"/>
        <v/>
      </c>
      <c r="G444" s="25" t="str">
        <f>IF(C444="","",IF(D444='Gear Train'!$R$3,"-",VLOOKUP(C444,$Q$15:$S$514,3,FALSE)))</f>
        <v/>
      </c>
      <c r="H444" s="25" t="str">
        <f>IF(C444="","",IF(OR(D444='Gear Train'!$R$7,D444='Gear Train'!$R$3,D444='Gear Train'!$R$8),"-",VLOOKUP(C444,$Q$15:$T$514,4,FALSE)))</f>
        <v/>
      </c>
      <c r="I444" s="26" t="str">
        <f>IF(C444="","",IF(OR(D444='Gear Train'!$R$6,D444='Gear Train'!$R$7,D444='Gear Train'!$R$8,F444='Gear Train'!$R$7),VLOOKUP(E444,$C$15:$M$514,7,FALSE),IF(D444='Gear Train'!$R$3,VLOOKUP(C444,$Q$15:$U$514,5,FALSE),VLOOKUP(E444,$C$15:$M$514,7,FALSE)*M444)))</f>
        <v/>
      </c>
      <c r="J444" s="26" t="str">
        <f>IF(C444="","",IF(OR(D444='Gear Train'!$R$6,D444='Gear Train'!$R$7,D444='Gear Train'!$R$8,F444='Gear Train'!$R$7),VLOOKUP(E444,$C$15:$M$514,8,FALSE),IF(D444='Gear Train'!$R$3,E444/I444,VLOOKUP(E444,$C$15:$M$514,8,FALSE)/M444)))</f>
        <v/>
      </c>
      <c r="K444" s="27" t="str">
        <f>IF(C444="","",IF(E444=$C$10,$C$11,IF(OR(D444='Gear Train'!$R$4,D444='Gear Train'!$R$5),IF(OR(F444='Gear Train'!$R$4,F444='Gear Train'!$R$5,F444='Gear Train'!$R$6),IF(VLOOKUP(E444,$C$15:$M$514,9,FALSE)='Gear Train'!$C$3,'Gear Train'!$C$4,'Gear Train'!$C$3),VLOOKUP(E444,$C$15:$M$514,9,FALSE)),VLOOKUP(E444,$C$15:$M$514,9,FALSE))))</f>
        <v/>
      </c>
      <c r="L444" s="26" t="str">
        <f>IF(C444="","",IF(G444="-","-",IF(K444='Gear Train'!$C$3,MOD(G444+J444*360,360),MOD(G444-J444*360,360))))</f>
        <v/>
      </c>
      <c r="M444" s="26" t="str">
        <f>IF(C444="","",IF(OR(D444='Gear Train'!$R$6,D444='Gear Train'!$R$7,D444='Gear Train'!$R$8,F444='Gear Train'!$R$7),VLOOKUP(E444,$C$15:$M$514,10,FALSE),IF(D444='Gear Train'!$R$3,"-",IF(F444='Gear Train'!$R$3,1,H444/VLOOKUP(E444,$Q$15:$T$514,4,FALSE)))))</f>
        <v/>
      </c>
      <c r="N444" s="26" t="str">
        <f t="shared" si="30"/>
        <v/>
      </c>
      <c r="O444" s="28" t="str">
        <f t="shared" si="31"/>
        <v/>
      </c>
      <c r="Q444" s="21"/>
      <c r="R444" s="21"/>
      <c r="S444" s="29"/>
      <c r="T444" s="29"/>
      <c r="U444" s="29"/>
      <c r="AD444" s="1"/>
      <c r="AE444" s="1"/>
      <c r="AF444" s="1"/>
      <c r="AG444" s="1"/>
      <c r="AH444" s="1"/>
    </row>
    <row r="445" spans="2:34">
      <c r="B445" s="20"/>
      <c r="C445" s="21"/>
      <c r="D445" s="22" t="str">
        <f t="shared" si="28"/>
        <v/>
      </c>
      <c r="E445" s="21"/>
      <c r="F445" s="24" t="str">
        <f t="shared" si="29"/>
        <v/>
      </c>
      <c r="G445" s="25" t="str">
        <f>IF(C445="","",IF(D445='Gear Train'!$R$3,"-",VLOOKUP(C445,$Q$15:$S$514,3,FALSE)))</f>
        <v/>
      </c>
      <c r="H445" s="25" t="str">
        <f>IF(C445="","",IF(OR(D445='Gear Train'!$R$7,D445='Gear Train'!$R$3,D445='Gear Train'!$R$8),"-",VLOOKUP(C445,$Q$15:$T$514,4,FALSE)))</f>
        <v/>
      </c>
      <c r="I445" s="26" t="str">
        <f>IF(C445="","",IF(OR(D445='Gear Train'!$R$6,D445='Gear Train'!$R$7,D445='Gear Train'!$R$8,F445='Gear Train'!$R$7),VLOOKUP(E445,$C$15:$M$514,7,FALSE),IF(D445='Gear Train'!$R$3,VLOOKUP(C445,$Q$15:$U$514,5,FALSE),VLOOKUP(E445,$C$15:$M$514,7,FALSE)*M445)))</f>
        <v/>
      </c>
      <c r="J445" s="26" t="str">
        <f>IF(C445="","",IF(OR(D445='Gear Train'!$R$6,D445='Gear Train'!$R$7,D445='Gear Train'!$R$8,F445='Gear Train'!$R$7),VLOOKUP(E445,$C$15:$M$514,8,FALSE),IF(D445='Gear Train'!$R$3,E445/I445,VLOOKUP(E445,$C$15:$M$514,8,FALSE)/M445)))</f>
        <v/>
      </c>
      <c r="K445" s="27" t="str">
        <f>IF(C445="","",IF(E445=$C$10,$C$11,IF(OR(D445='Gear Train'!$R$4,D445='Gear Train'!$R$5),IF(OR(F445='Gear Train'!$R$4,F445='Gear Train'!$R$5,F445='Gear Train'!$R$6),IF(VLOOKUP(E445,$C$15:$M$514,9,FALSE)='Gear Train'!$C$3,'Gear Train'!$C$4,'Gear Train'!$C$3),VLOOKUP(E445,$C$15:$M$514,9,FALSE)),VLOOKUP(E445,$C$15:$M$514,9,FALSE))))</f>
        <v/>
      </c>
      <c r="L445" s="26" t="str">
        <f>IF(C445="","",IF(G445="-","-",IF(K445='Gear Train'!$C$3,MOD(G445+J445*360,360),MOD(G445-J445*360,360))))</f>
        <v/>
      </c>
      <c r="M445" s="26" t="str">
        <f>IF(C445="","",IF(OR(D445='Gear Train'!$R$6,D445='Gear Train'!$R$7,D445='Gear Train'!$R$8,F445='Gear Train'!$R$7),VLOOKUP(E445,$C$15:$M$514,10,FALSE),IF(D445='Gear Train'!$R$3,"-",IF(F445='Gear Train'!$R$3,1,H445/VLOOKUP(E445,$Q$15:$T$514,4,FALSE)))))</f>
        <v/>
      </c>
      <c r="N445" s="26" t="str">
        <f t="shared" si="30"/>
        <v/>
      </c>
      <c r="O445" s="28" t="str">
        <f t="shared" si="31"/>
        <v/>
      </c>
      <c r="Q445" s="21"/>
      <c r="R445" s="21"/>
      <c r="S445" s="29"/>
      <c r="T445" s="29"/>
      <c r="U445" s="29"/>
      <c r="AD445" s="1"/>
      <c r="AE445" s="1"/>
      <c r="AF445" s="1"/>
      <c r="AG445" s="1"/>
      <c r="AH445" s="1"/>
    </row>
    <row r="446" spans="2:34">
      <c r="B446" s="20"/>
      <c r="C446" s="21"/>
      <c r="D446" s="22" t="str">
        <f t="shared" si="28"/>
        <v/>
      </c>
      <c r="E446" s="21"/>
      <c r="F446" s="24" t="str">
        <f t="shared" si="29"/>
        <v/>
      </c>
      <c r="G446" s="25" t="str">
        <f>IF(C446="","",IF(D446='Gear Train'!$R$3,"-",VLOOKUP(C446,$Q$15:$S$514,3,FALSE)))</f>
        <v/>
      </c>
      <c r="H446" s="25" t="str">
        <f>IF(C446="","",IF(OR(D446='Gear Train'!$R$7,D446='Gear Train'!$R$3,D446='Gear Train'!$R$8),"-",VLOOKUP(C446,$Q$15:$T$514,4,FALSE)))</f>
        <v/>
      </c>
      <c r="I446" s="26" t="str">
        <f>IF(C446="","",IF(OR(D446='Gear Train'!$R$6,D446='Gear Train'!$R$7,D446='Gear Train'!$R$8,F446='Gear Train'!$R$7),VLOOKUP(E446,$C$15:$M$514,7,FALSE),IF(D446='Gear Train'!$R$3,VLOOKUP(C446,$Q$15:$U$514,5,FALSE),VLOOKUP(E446,$C$15:$M$514,7,FALSE)*M446)))</f>
        <v/>
      </c>
      <c r="J446" s="26" t="str">
        <f>IF(C446="","",IF(OR(D446='Gear Train'!$R$6,D446='Gear Train'!$R$7,D446='Gear Train'!$R$8,F446='Gear Train'!$R$7),VLOOKUP(E446,$C$15:$M$514,8,FALSE),IF(D446='Gear Train'!$R$3,E446/I446,VLOOKUP(E446,$C$15:$M$514,8,FALSE)/M446)))</f>
        <v/>
      </c>
      <c r="K446" s="27" t="str">
        <f>IF(C446="","",IF(E446=$C$10,$C$11,IF(OR(D446='Gear Train'!$R$4,D446='Gear Train'!$R$5),IF(OR(F446='Gear Train'!$R$4,F446='Gear Train'!$R$5,F446='Gear Train'!$R$6),IF(VLOOKUP(E446,$C$15:$M$514,9,FALSE)='Gear Train'!$C$3,'Gear Train'!$C$4,'Gear Train'!$C$3),VLOOKUP(E446,$C$15:$M$514,9,FALSE)),VLOOKUP(E446,$C$15:$M$514,9,FALSE))))</f>
        <v/>
      </c>
      <c r="L446" s="26" t="str">
        <f>IF(C446="","",IF(G446="-","-",IF(K446='Gear Train'!$C$3,MOD(G446+J446*360,360),MOD(G446-J446*360,360))))</f>
        <v/>
      </c>
      <c r="M446" s="26" t="str">
        <f>IF(C446="","",IF(OR(D446='Gear Train'!$R$6,D446='Gear Train'!$R$7,D446='Gear Train'!$R$8,F446='Gear Train'!$R$7),VLOOKUP(E446,$C$15:$M$514,10,FALSE),IF(D446='Gear Train'!$R$3,"-",IF(F446='Gear Train'!$R$3,1,H446/VLOOKUP(E446,$Q$15:$T$514,4,FALSE)))))</f>
        <v/>
      </c>
      <c r="N446" s="26" t="str">
        <f t="shared" si="30"/>
        <v/>
      </c>
      <c r="O446" s="28" t="str">
        <f t="shared" si="31"/>
        <v/>
      </c>
      <c r="Q446" s="21"/>
      <c r="R446" s="21"/>
      <c r="S446" s="29"/>
      <c r="T446" s="29"/>
      <c r="U446" s="29"/>
      <c r="AD446" s="1"/>
      <c r="AE446" s="1"/>
      <c r="AF446" s="1"/>
      <c r="AG446" s="1"/>
      <c r="AH446" s="1"/>
    </row>
    <row r="447" spans="2:34">
      <c r="B447" s="20"/>
      <c r="C447" s="21"/>
      <c r="D447" s="22" t="str">
        <f t="shared" si="28"/>
        <v/>
      </c>
      <c r="E447" s="21"/>
      <c r="F447" s="24" t="str">
        <f t="shared" si="29"/>
        <v/>
      </c>
      <c r="G447" s="25" t="str">
        <f>IF(C447="","",IF(D447='Gear Train'!$R$3,"-",VLOOKUP(C447,$Q$15:$S$514,3,FALSE)))</f>
        <v/>
      </c>
      <c r="H447" s="25" t="str">
        <f>IF(C447="","",IF(OR(D447='Gear Train'!$R$7,D447='Gear Train'!$R$3,D447='Gear Train'!$R$8),"-",VLOOKUP(C447,$Q$15:$T$514,4,FALSE)))</f>
        <v/>
      </c>
      <c r="I447" s="26" t="str">
        <f>IF(C447="","",IF(OR(D447='Gear Train'!$R$6,D447='Gear Train'!$R$7,D447='Gear Train'!$R$8,F447='Gear Train'!$R$7),VLOOKUP(E447,$C$15:$M$514,7,FALSE),IF(D447='Gear Train'!$R$3,VLOOKUP(C447,$Q$15:$U$514,5,FALSE),VLOOKUP(E447,$C$15:$M$514,7,FALSE)*M447)))</f>
        <v/>
      </c>
      <c r="J447" s="26" t="str">
        <f>IF(C447="","",IF(OR(D447='Gear Train'!$R$6,D447='Gear Train'!$R$7,D447='Gear Train'!$R$8,F447='Gear Train'!$R$7),VLOOKUP(E447,$C$15:$M$514,8,FALSE),IF(D447='Gear Train'!$R$3,E447/I447,VLOOKUP(E447,$C$15:$M$514,8,FALSE)/M447)))</f>
        <v/>
      </c>
      <c r="K447" s="27" t="str">
        <f>IF(C447="","",IF(E447=$C$10,$C$11,IF(OR(D447='Gear Train'!$R$4,D447='Gear Train'!$R$5),IF(OR(F447='Gear Train'!$R$4,F447='Gear Train'!$R$5,F447='Gear Train'!$R$6),IF(VLOOKUP(E447,$C$15:$M$514,9,FALSE)='Gear Train'!$C$3,'Gear Train'!$C$4,'Gear Train'!$C$3),VLOOKUP(E447,$C$15:$M$514,9,FALSE)),VLOOKUP(E447,$C$15:$M$514,9,FALSE))))</f>
        <v/>
      </c>
      <c r="L447" s="26" t="str">
        <f>IF(C447="","",IF(G447="-","-",IF(K447='Gear Train'!$C$3,MOD(G447+J447*360,360),MOD(G447-J447*360,360))))</f>
        <v/>
      </c>
      <c r="M447" s="26" t="str">
        <f>IF(C447="","",IF(OR(D447='Gear Train'!$R$6,D447='Gear Train'!$R$7,D447='Gear Train'!$R$8,F447='Gear Train'!$R$7),VLOOKUP(E447,$C$15:$M$514,10,FALSE),IF(D447='Gear Train'!$R$3,"-",IF(F447='Gear Train'!$R$3,1,H447/VLOOKUP(E447,$Q$15:$T$514,4,FALSE)))))</f>
        <v/>
      </c>
      <c r="N447" s="26" t="str">
        <f t="shared" si="30"/>
        <v/>
      </c>
      <c r="O447" s="28" t="str">
        <f t="shared" si="31"/>
        <v/>
      </c>
      <c r="Q447" s="21"/>
      <c r="R447" s="21"/>
      <c r="S447" s="29"/>
      <c r="T447" s="29"/>
      <c r="U447" s="29"/>
      <c r="AD447" s="1"/>
      <c r="AE447" s="1"/>
      <c r="AF447" s="1"/>
      <c r="AG447" s="1"/>
      <c r="AH447" s="1"/>
    </row>
    <row r="448" spans="2:34">
      <c r="B448" s="20"/>
      <c r="C448" s="21"/>
      <c r="D448" s="22" t="str">
        <f t="shared" si="28"/>
        <v/>
      </c>
      <c r="E448" s="21"/>
      <c r="F448" s="24" t="str">
        <f t="shared" si="29"/>
        <v/>
      </c>
      <c r="G448" s="25" t="str">
        <f>IF(C448="","",IF(D448='Gear Train'!$R$3,"-",VLOOKUP(C448,$Q$15:$S$514,3,FALSE)))</f>
        <v/>
      </c>
      <c r="H448" s="25" t="str">
        <f>IF(C448="","",IF(OR(D448='Gear Train'!$R$7,D448='Gear Train'!$R$3,D448='Gear Train'!$R$8),"-",VLOOKUP(C448,$Q$15:$T$514,4,FALSE)))</f>
        <v/>
      </c>
      <c r="I448" s="26" t="str">
        <f>IF(C448="","",IF(OR(D448='Gear Train'!$R$6,D448='Gear Train'!$R$7,D448='Gear Train'!$R$8,F448='Gear Train'!$R$7),VLOOKUP(E448,$C$15:$M$514,7,FALSE),IF(D448='Gear Train'!$R$3,VLOOKUP(C448,$Q$15:$U$514,5,FALSE),VLOOKUP(E448,$C$15:$M$514,7,FALSE)*M448)))</f>
        <v/>
      </c>
      <c r="J448" s="26" t="str">
        <f>IF(C448="","",IF(OR(D448='Gear Train'!$R$6,D448='Gear Train'!$R$7,D448='Gear Train'!$R$8,F448='Gear Train'!$R$7),VLOOKUP(E448,$C$15:$M$514,8,FALSE),IF(D448='Gear Train'!$R$3,E448/I448,VLOOKUP(E448,$C$15:$M$514,8,FALSE)/M448)))</f>
        <v/>
      </c>
      <c r="K448" s="27" t="str">
        <f>IF(C448="","",IF(E448=$C$10,$C$11,IF(OR(D448='Gear Train'!$R$4,D448='Gear Train'!$R$5),IF(OR(F448='Gear Train'!$R$4,F448='Gear Train'!$R$5,F448='Gear Train'!$R$6),IF(VLOOKUP(E448,$C$15:$M$514,9,FALSE)='Gear Train'!$C$3,'Gear Train'!$C$4,'Gear Train'!$C$3),VLOOKUP(E448,$C$15:$M$514,9,FALSE)),VLOOKUP(E448,$C$15:$M$514,9,FALSE))))</f>
        <v/>
      </c>
      <c r="L448" s="26" t="str">
        <f>IF(C448="","",IF(G448="-","-",IF(K448='Gear Train'!$C$3,MOD(G448+J448*360,360),MOD(G448-J448*360,360))))</f>
        <v/>
      </c>
      <c r="M448" s="26" t="str">
        <f>IF(C448="","",IF(OR(D448='Gear Train'!$R$6,D448='Gear Train'!$R$7,D448='Gear Train'!$R$8,F448='Gear Train'!$R$7),VLOOKUP(E448,$C$15:$M$514,10,FALSE),IF(D448='Gear Train'!$R$3,"-",IF(F448='Gear Train'!$R$3,1,H448/VLOOKUP(E448,$Q$15:$T$514,4,FALSE)))))</f>
        <v/>
      </c>
      <c r="N448" s="26" t="str">
        <f t="shared" si="30"/>
        <v/>
      </c>
      <c r="O448" s="28" t="str">
        <f t="shared" si="31"/>
        <v/>
      </c>
      <c r="Q448" s="21"/>
      <c r="R448" s="21"/>
      <c r="S448" s="29"/>
      <c r="T448" s="29"/>
      <c r="U448" s="29"/>
      <c r="AD448" s="1"/>
      <c r="AE448" s="1"/>
      <c r="AF448" s="1"/>
      <c r="AG448" s="1"/>
      <c r="AH448" s="1"/>
    </row>
    <row r="449" spans="2:34">
      <c r="B449" s="20"/>
      <c r="C449" s="21"/>
      <c r="D449" s="22" t="str">
        <f t="shared" si="28"/>
        <v/>
      </c>
      <c r="E449" s="21"/>
      <c r="F449" s="24" t="str">
        <f t="shared" si="29"/>
        <v/>
      </c>
      <c r="G449" s="25" t="str">
        <f>IF(C449="","",IF(D449='Gear Train'!$R$3,"-",VLOOKUP(C449,$Q$15:$S$514,3,FALSE)))</f>
        <v/>
      </c>
      <c r="H449" s="25" t="str">
        <f>IF(C449="","",IF(OR(D449='Gear Train'!$R$7,D449='Gear Train'!$R$3,D449='Gear Train'!$R$8),"-",VLOOKUP(C449,$Q$15:$T$514,4,FALSE)))</f>
        <v/>
      </c>
      <c r="I449" s="26" t="str">
        <f>IF(C449="","",IF(OR(D449='Gear Train'!$R$6,D449='Gear Train'!$R$7,D449='Gear Train'!$R$8,F449='Gear Train'!$R$7),VLOOKUP(E449,$C$15:$M$514,7,FALSE),IF(D449='Gear Train'!$R$3,VLOOKUP(C449,$Q$15:$U$514,5,FALSE),VLOOKUP(E449,$C$15:$M$514,7,FALSE)*M449)))</f>
        <v/>
      </c>
      <c r="J449" s="26" t="str">
        <f>IF(C449="","",IF(OR(D449='Gear Train'!$R$6,D449='Gear Train'!$R$7,D449='Gear Train'!$R$8,F449='Gear Train'!$R$7),VLOOKUP(E449,$C$15:$M$514,8,FALSE),IF(D449='Gear Train'!$R$3,E449/I449,VLOOKUP(E449,$C$15:$M$514,8,FALSE)/M449)))</f>
        <v/>
      </c>
      <c r="K449" s="27" t="str">
        <f>IF(C449="","",IF(E449=$C$10,$C$11,IF(OR(D449='Gear Train'!$R$4,D449='Gear Train'!$R$5),IF(OR(F449='Gear Train'!$R$4,F449='Gear Train'!$R$5,F449='Gear Train'!$R$6),IF(VLOOKUP(E449,$C$15:$M$514,9,FALSE)='Gear Train'!$C$3,'Gear Train'!$C$4,'Gear Train'!$C$3),VLOOKUP(E449,$C$15:$M$514,9,FALSE)),VLOOKUP(E449,$C$15:$M$514,9,FALSE))))</f>
        <v/>
      </c>
      <c r="L449" s="26" t="str">
        <f>IF(C449="","",IF(G449="-","-",IF(K449='Gear Train'!$C$3,MOD(G449+J449*360,360),MOD(G449-J449*360,360))))</f>
        <v/>
      </c>
      <c r="M449" s="26" t="str">
        <f>IF(C449="","",IF(OR(D449='Gear Train'!$R$6,D449='Gear Train'!$R$7,D449='Gear Train'!$R$8,F449='Gear Train'!$R$7),VLOOKUP(E449,$C$15:$M$514,10,FALSE),IF(D449='Gear Train'!$R$3,"-",IF(F449='Gear Train'!$R$3,1,H449/VLOOKUP(E449,$Q$15:$T$514,4,FALSE)))))</f>
        <v/>
      </c>
      <c r="N449" s="26" t="str">
        <f t="shared" si="30"/>
        <v/>
      </c>
      <c r="O449" s="28" t="str">
        <f t="shared" si="31"/>
        <v/>
      </c>
      <c r="Q449" s="21"/>
      <c r="R449" s="21"/>
      <c r="S449" s="29"/>
      <c r="T449" s="29"/>
      <c r="U449" s="29"/>
      <c r="AD449" s="1"/>
      <c r="AE449" s="1"/>
      <c r="AF449" s="1"/>
      <c r="AG449" s="1"/>
      <c r="AH449" s="1"/>
    </row>
    <row r="450" spans="2:34">
      <c r="B450" s="20"/>
      <c r="C450" s="21"/>
      <c r="D450" s="22" t="str">
        <f t="shared" si="28"/>
        <v/>
      </c>
      <c r="E450" s="21"/>
      <c r="F450" s="24" t="str">
        <f t="shared" si="29"/>
        <v/>
      </c>
      <c r="G450" s="25" t="str">
        <f>IF(C450="","",IF(D450='Gear Train'!$R$3,"-",VLOOKUP(C450,$Q$15:$S$514,3,FALSE)))</f>
        <v/>
      </c>
      <c r="H450" s="25" t="str">
        <f>IF(C450="","",IF(OR(D450='Gear Train'!$R$7,D450='Gear Train'!$R$3,D450='Gear Train'!$R$8),"-",VLOOKUP(C450,$Q$15:$T$514,4,FALSE)))</f>
        <v/>
      </c>
      <c r="I450" s="26" t="str">
        <f>IF(C450="","",IF(OR(D450='Gear Train'!$R$6,D450='Gear Train'!$R$7,D450='Gear Train'!$R$8,F450='Gear Train'!$R$7),VLOOKUP(E450,$C$15:$M$514,7,FALSE),IF(D450='Gear Train'!$R$3,VLOOKUP(C450,$Q$15:$U$514,5,FALSE),VLOOKUP(E450,$C$15:$M$514,7,FALSE)*M450)))</f>
        <v/>
      </c>
      <c r="J450" s="26" t="str">
        <f>IF(C450="","",IF(OR(D450='Gear Train'!$R$6,D450='Gear Train'!$R$7,D450='Gear Train'!$R$8,F450='Gear Train'!$R$7),VLOOKUP(E450,$C$15:$M$514,8,FALSE),IF(D450='Gear Train'!$R$3,E450/I450,VLOOKUP(E450,$C$15:$M$514,8,FALSE)/M450)))</f>
        <v/>
      </c>
      <c r="K450" s="27" t="str">
        <f>IF(C450="","",IF(E450=$C$10,$C$11,IF(OR(D450='Gear Train'!$R$4,D450='Gear Train'!$R$5),IF(OR(F450='Gear Train'!$R$4,F450='Gear Train'!$R$5,F450='Gear Train'!$R$6),IF(VLOOKUP(E450,$C$15:$M$514,9,FALSE)='Gear Train'!$C$3,'Gear Train'!$C$4,'Gear Train'!$C$3),VLOOKUP(E450,$C$15:$M$514,9,FALSE)),VLOOKUP(E450,$C$15:$M$514,9,FALSE))))</f>
        <v/>
      </c>
      <c r="L450" s="26" t="str">
        <f>IF(C450="","",IF(G450="-","-",IF(K450='Gear Train'!$C$3,MOD(G450+J450*360,360),MOD(G450-J450*360,360))))</f>
        <v/>
      </c>
      <c r="M450" s="26" t="str">
        <f>IF(C450="","",IF(OR(D450='Gear Train'!$R$6,D450='Gear Train'!$R$7,D450='Gear Train'!$R$8,F450='Gear Train'!$R$7),VLOOKUP(E450,$C$15:$M$514,10,FALSE),IF(D450='Gear Train'!$R$3,"-",IF(F450='Gear Train'!$R$3,1,H450/VLOOKUP(E450,$Q$15:$T$514,4,FALSE)))))</f>
        <v/>
      </c>
      <c r="N450" s="26" t="str">
        <f t="shared" si="30"/>
        <v/>
      </c>
      <c r="O450" s="28" t="str">
        <f t="shared" si="31"/>
        <v/>
      </c>
      <c r="Q450" s="21"/>
      <c r="R450" s="21"/>
      <c r="S450" s="29"/>
      <c r="T450" s="29"/>
      <c r="U450" s="29"/>
      <c r="AD450" s="1"/>
      <c r="AE450" s="1"/>
      <c r="AF450" s="1"/>
      <c r="AG450" s="1"/>
      <c r="AH450" s="1"/>
    </row>
    <row r="451" spans="2:34">
      <c r="B451" s="20"/>
      <c r="C451" s="21"/>
      <c r="D451" s="22" t="str">
        <f t="shared" si="28"/>
        <v/>
      </c>
      <c r="E451" s="21"/>
      <c r="F451" s="24" t="str">
        <f t="shared" si="29"/>
        <v/>
      </c>
      <c r="G451" s="25" t="str">
        <f>IF(C451="","",IF(D451='Gear Train'!$R$3,"-",VLOOKUP(C451,$Q$15:$S$514,3,FALSE)))</f>
        <v/>
      </c>
      <c r="H451" s="25" t="str">
        <f>IF(C451="","",IF(OR(D451='Gear Train'!$R$7,D451='Gear Train'!$R$3,D451='Gear Train'!$R$8),"-",VLOOKUP(C451,$Q$15:$T$514,4,FALSE)))</f>
        <v/>
      </c>
      <c r="I451" s="26" t="str">
        <f>IF(C451="","",IF(OR(D451='Gear Train'!$R$6,D451='Gear Train'!$R$7,D451='Gear Train'!$R$8,F451='Gear Train'!$R$7),VLOOKUP(E451,$C$15:$M$514,7,FALSE),IF(D451='Gear Train'!$R$3,VLOOKUP(C451,$Q$15:$U$514,5,FALSE),VLOOKUP(E451,$C$15:$M$514,7,FALSE)*M451)))</f>
        <v/>
      </c>
      <c r="J451" s="26" t="str">
        <f>IF(C451="","",IF(OR(D451='Gear Train'!$R$6,D451='Gear Train'!$R$7,D451='Gear Train'!$R$8,F451='Gear Train'!$R$7),VLOOKUP(E451,$C$15:$M$514,8,FALSE),IF(D451='Gear Train'!$R$3,E451/I451,VLOOKUP(E451,$C$15:$M$514,8,FALSE)/M451)))</f>
        <v/>
      </c>
      <c r="K451" s="27" t="str">
        <f>IF(C451="","",IF(E451=$C$10,$C$11,IF(OR(D451='Gear Train'!$R$4,D451='Gear Train'!$R$5),IF(OR(F451='Gear Train'!$R$4,F451='Gear Train'!$R$5,F451='Gear Train'!$R$6),IF(VLOOKUP(E451,$C$15:$M$514,9,FALSE)='Gear Train'!$C$3,'Gear Train'!$C$4,'Gear Train'!$C$3),VLOOKUP(E451,$C$15:$M$514,9,FALSE)),VLOOKUP(E451,$C$15:$M$514,9,FALSE))))</f>
        <v/>
      </c>
      <c r="L451" s="26" t="str">
        <f>IF(C451="","",IF(G451="-","-",IF(K451='Gear Train'!$C$3,MOD(G451+J451*360,360),MOD(G451-J451*360,360))))</f>
        <v/>
      </c>
      <c r="M451" s="26" t="str">
        <f>IF(C451="","",IF(OR(D451='Gear Train'!$R$6,D451='Gear Train'!$R$7,D451='Gear Train'!$R$8,F451='Gear Train'!$R$7),VLOOKUP(E451,$C$15:$M$514,10,FALSE),IF(D451='Gear Train'!$R$3,"-",IF(F451='Gear Train'!$R$3,1,H451/VLOOKUP(E451,$Q$15:$T$514,4,FALSE)))))</f>
        <v/>
      </c>
      <c r="N451" s="26" t="str">
        <f t="shared" si="30"/>
        <v/>
      </c>
      <c r="O451" s="28" t="str">
        <f t="shared" si="31"/>
        <v/>
      </c>
      <c r="Q451" s="21"/>
      <c r="R451" s="21"/>
      <c r="S451" s="29"/>
      <c r="T451" s="29"/>
      <c r="U451" s="29"/>
      <c r="AD451" s="1"/>
      <c r="AE451" s="1"/>
      <c r="AF451" s="1"/>
      <c r="AG451" s="1"/>
      <c r="AH451" s="1"/>
    </row>
    <row r="452" spans="2:34">
      <c r="B452" s="20"/>
      <c r="C452" s="21"/>
      <c r="D452" s="22" t="str">
        <f t="shared" si="28"/>
        <v/>
      </c>
      <c r="E452" s="21"/>
      <c r="F452" s="24" t="str">
        <f t="shared" si="29"/>
        <v/>
      </c>
      <c r="G452" s="25" t="str">
        <f>IF(C452="","",IF(D452='Gear Train'!$R$3,"-",VLOOKUP(C452,$Q$15:$S$514,3,FALSE)))</f>
        <v/>
      </c>
      <c r="H452" s="25" t="str">
        <f>IF(C452="","",IF(OR(D452='Gear Train'!$R$7,D452='Gear Train'!$R$3,D452='Gear Train'!$R$8),"-",VLOOKUP(C452,$Q$15:$T$514,4,FALSE)))</f>
        <v/>
      </c>
      <c r="I452" s="26" t="str">
        <f>IF(C452="","",IF(OR(D452='Gear Train'!$R$6,D452='Gear Train'!$R$7,D452='Gear Train'!$R$8,F452='Gear Train'!$R$7),VLOOKUP(E452,$C$15:$M$514,7,FALSE),IF(D452='Gear Train'!$R$3,VLOOKUP(C452,$Q$15:$U$514,5,FALSE),VLOOKUP(E452,$C$15:$M$514,7,FALSE)*M452)))</f>
        <v/>
      </c>
      <c r="J452" s="26" t="str">
        <f>IF(C452="","",IF(OR(D452='Gear Train'!$R$6,D452='Gear Train'!$R$7,D452='Gear Train'!$R$8,F452='Gear Train'!$R$7),VLOOKUP(E452,$C$15:$M$514,8,FALSE),IF(D452='Gear Train'!$R$3,E452/I452,VLOOKUP(E452,$C$15:$M$514,8,FALSE)/M452)))</f>
        <v/>
      </c>
      <c r="K452" s="27" t="str">
        <f>IF(C452="","",IF(E452=$C$10,$C$11,IF(OR(D452='Gear Train'!$R$4,D452='Gear Train'!$R$5),IF(OR(F452='Gear Train'!$R$4,F452='Gear Train'!$R$5,F452='Gear Train'!$R$6),IF(VLOOKUP(E452,$C$15:$M$514,9,FALSE)='Gear Train'!$C$3,'Gear Train'!$C$4,'Gear Train'!$C$3),VLOOKUP(E452,$C$15:$M$514,9,FALSE)),VLOOKUP(E452,$C$15:$M$514,9,FALSE))))</f>
        <v/>
      </c>
      <c r="L452" s="26" t="str">
        <f>IF(C452="","",IF(G452="-","-",IF(K452='Gear Train'!$C$3,MOD(G452+J452*360,360),MOD(G452-J452*360,360))))</f>
        <v/>
      </c>
      <c r="M452" s="26" t="str">
        <f>IF(C452="","",IF(OR(D452='Gear Train'!$R$6,D452='Gear Train'!$R$7,D452='Gear Train'!$R$8,F452='Gear Train'!$R$7),VLOOKUP(E452,$C$15:$M$514,10,FALSE),IF(D452='Gear Train'!$R$3,"-",IF(F452='Gear Train'!$R$3,1,H452/VLOOKUP(E452,$Q$15:$T$514,4,FALSE)))))</f>
        <v/>
      </c>
      <c r="N452" s="26" t="str">
        <f t="shared" si="30"/>
        <v/>
      </c>
      <c r="O452" s="28" t="str">
        <f t="shared" si="31"/>
        <v/>
      </c>
      <c r="Q452" s="21"/>
      <c r="R452" s="21"/>
      <c r="S452" s="29"/>
      <c r="T452" s="29"/>
      <c r="U452" s="29"/>
      <c r="AD452" s="1"/>
      <c r="AE452" s="1"/>
      <c r="AF452" s="1"/>
      <c r="AG452" s="1"/>
      <c r="AH452" s="1"/>
    </row>
    <row r="453" spans="2:34">
      <c r="B453" s="20"/>
      <c r="C453" s="21"/>
      <c r="D453" s="22" t="str">
        <f t="shared" si="28"/>
        <v/>
      </c>
      <c r="E453" s="21"/>
      <c r="F453" s="24" t="str">
        <f t="shared" si="29"/>
        <v/>
      </c>
      <c r="G453" s="25" t="str">
        <f>IF(C453="","",IF(D453='Gear Train'!$R$3,"-",VLOOKUP(C453,$Q$15:$S$514,3,FALSE)))</f>
        <v/>
      </c>
      <c r="H453" s="25" t="str">
        <f>IF(C453="","",IF(OR(D453='Gear Train'!$R$7,D453='Gear Train'!$R$3,D453='Gear Train'!$R$8),"-",VLOOKUP(C453,$Q$15:$T$514,4,FALSE)))</f>
        <v/>
      </c>
      <c r="I453" s="26" t="str">
        <f>IF(C453="","",IF(OR(D453='Gear Train'!$R$6,D453='Gear Train'!$R$7,D453='Gear Train'!$R$8,F453='Gear Train'!$R$7),VLOOKUP(E453,$C$15:$M$514,7,FALSE),IF(D453='Gear Train'!$R$3,VLOOKUP(C453,$Q$15:$U$514,5,FALSE),VLOOKUP(E453,$C$15:$M$514,7,FALSE)*M453)))</f>
        <v/>
      </c>
      <c r="J453" s="26" t="str">
        <f>IF(C453="","",IF(OR(D453='Gear Train'!$R$6,D453='Gear Train'!$R$7,D453='Gear Train'!$R$8,F453='Gear Train'!$R$7),VLOOKUP(E453,$C$15:$M$514,8,FALSE),IF(D453='Gear Train'!$R$3,E453/I453,VLOOKUP(E453,$C$15:$M$514,8,FALSE)/M453)))</f>
        <v/>
      </c>
      <c r="K453" s="27" t="str">
        <f>IF(C453="","",IF(E453=$C$10,$C$11,IF(OR(D453='Gear Train'!$R$4,D453='Gear Train'!$R$5),IF(OR(F453='Gear Train'!$R$4,F453='Gear Train'!$R$5,F453='Gear Train'!$R$6),IF(VLOOKUP(E453,$C$15:$M$514,9,FALSE)='Gear Train'!$C$3,'Gear Train'!$C$4,'Gear Train'!$C$3),VLOOKUP(E453,$C$15:$M$514,9,FALSE)),VLOOKUP(E453,$C$15:$M$514,9,FALSE))))</f>
        <v/>
      </c>
      <c r="L453" s="26" t="str">
        <f>IF(C453="","",IF(G453="-","-",IF(K453='Gear Train'!$C$3,MOD(G453+J453*360,360),MOD(G453-J453*360,360))))</f>
        <v/>
      </c>
      <c r="M453" s="26" t="str">
        <f>IF(C453="","",IF(OR(D453='Gear Train'!$R$6,D453='Gear Train'!$R$7,D453='Gear Train'!$R$8,F453='Gear Train'!$R$7),VLOOKUP(E453,$C$15:$M$514,10,FALSE),IF(D453='Gear Train'!$R$3,"-",IF(F453='Gear Train'!$R$3,1,H453/VLOOKUP(E453,$Q$15:$T$514,4,FALSE)))))</f>
        <v/>
      </c>
      <c r="N453" s="26" t="str">
        <f t="shared" si="30"/>
        <v/>
      </c>
      <c r="O453" s="28" t="str">
        <f t="shared" si="31"/>
        <v/>
      </c>
      <c r="Q453" s="21"/>
      <c r="R453" s="21"/>
      <c r="S453" s="29"/>
      <c r="T453" s="29"/>
      <c r="U453" s="29"/>
      <c r="AD453" s="1"/>
      <c r="AE453" s="1"/>
      <c r="AF453" s="1"/>
      <c r="AG453" s="1"/>
      <c r="AH453" s="1"/>
    </row>
    <row r="454" spans="2:34">
      <c r="B454" s="20"/>
      <c r="C454" s="21"/>
      <c r="D454" s="22" t="str">
        <f t="shared" si="28"/>
        <v/>
      </c>
      <c r="E454" s="21"/>
      <c r="F454" s="24" t="str">
        <f t="shared" si="29"/>
        <v/>
      </c>
      <c r="G454" s="25" t="str">
        <f>IF(C454="","",IF(D454='Gear Train'!$R$3,"-",VLOOKUP(C454,$Q$15:$S$514,3,FALSE)))</f>
        <v/>
      </c>
      <c r="H454" s="25" t="str">
        <f>IF(C454="","",IF(OR(D454='Gear Train'!$R$7,D454='Gear Train'!$R$3,D454='Gear Train'!$R$8),"-",VLOOKUP(C454,$Q$15:$T$514,4,FALSE)))</f>
        <v/>
      </c>
      <c r="I454" s="26" t="str">
        <f>IF(C454="","",IF(OR(D454='Gear Train'!$R$6,D454='Gear Train'!$R$7,D454='Gear Train'!$R$8,F454='Gear Train'!$R$7),VLOOKUP(E454,$C$15:$M$514,7,FALSE),IF(D454='Gear Train'!$R$3,VLOOKUP(C454,$Q$15:$U$514,5,FALSE),VLOOKUP(E454,$C$15:$M$514,7,FALSE)*M454)))</f>
        <v/>
      </c>
      <c r="J454" s="26" t="str">
        <f>IF(C454="","",IF(OR(D454='Gear Train'!$R$6,D454='Gear Train'!$R$7,D454='Gear Train'!$R$8,F454='Gear Train'!$R$7),VLOOKUP(E454,$C$15:$M$514,8,FALSE),IF(D454='Gear Train'!$R$3,E454/I454,VLOOKUP(E454,$C$15:$M$514,8,FALSE)/M454)))</f>
        <v/>
      </c>
      <c r="K454" s="27" t="str">
        <f>IF(C454="","",IF(E454=$C$10,$C$11,IF(OR(D454='Gear Train'!$R$4,D454='Gear Train'!$R$5),IF(OR(F454='Gear Train'!$R$4,F454='Gear Train'!$R$5,F454='Gear Train'!$R$6),IF(VLOOKUP(E454,$C$15:$M$514,9,FALSE)='Gear Train'!$C$3,'Gear Train'!$C$4,'Gear Train'!$C$3),VLOOKUP(E454,$C$15:$M$514,9,FALSE)),VLOOKUP(E454,$C$15:$M$514,9,FALSE))))</f>
        <v/>
      </c>
      <c r="L454" s="26" t="str">
        <f>IF(C454="","",IF(G454="-","-",IF(K454='Gear Train'!$C$3,MOD(G454+J454*360,360),MOD(G454-J454*360,360))))</f>
        <v/>
      </c>
      <c r="M454" s="26" t="str">
        <f>IF(C454="","",IF(OR(D454='Gear Train'!$R$6,D454='Gear Train'!$R$7,D454='Gear Train'!$R$8,F454='Gear Train'!$R$7),VLOOKUP(E454,$C$15:$M$514,10,FALSE),IF(D454='Gear Train'!$R$3,"-",IF(F454='Gear Train'!$R$3,1,H454/VLOOKUP(E454,$Q$15:$T$514,4,FALSE)))))</f>
        <v/>
      </c>
      <c r="N454" s="26" t="str">
        <f t="shared" si="30"/>
        <v/>
      </c>
      <c r="O454" s="28" t="str">
        <f t="shared" si="31"/>
        <v/>
      </c>
      <c r="Q454" s="21"/>
      <c r="R454" s="21"/>
      <c r="S454" s="29"/>
      <c r="T454" s="29"/>
      <c r="U454" s="29"/>
      <c r="AD454" s="1"/>
      <c r="AE454" s="1"/>
      <c r="AF454" s="1"/>
      <c r="AG454" s="1"/>
      <c r="AH454" s="1"/>
    </row>
    <row r="455" spans="2:34">
      <c r="B455" s="20"/>
      <c r="C455" s="21"/>
      <c r="D455" s="22" t="str">
        <f t="shared" si="28"/>
        <v/>
      </c>
      <c r="E455" s="21"/>
      <c r="F455" s="24" t="str">
        <f t="shared" si="29"/>
        <v/>
      </c>
      <c r="G455" s="25" t="str">
        <f>IF(C455="","",IF(D455='Gear Train'!$R$3,"-",VLOOKUP(C455,$Q$15:$S$514,3,FALSE)))</f>
        <v/>
      </c>
      <c r="H455" s="25" t="str">
        <f>IF(C455="","",IF(OR(D455='Gear Train'!$R$7,D455='Gear Train'!$R$3,D455='Gear Train'!$R$8),"-",VLOOKUP(C455,$Q$15:$T$514,4,FALSE)))</f>
        <v/>
      </c>
      <c r="I455" s="26" t="str">
        <f>IF(C455="","",IF(OR(D455='Gear Train'!$R$6,D455='Gear Train'!$R$7,D455='Gear Train'!$R$8,F455='Gear Train'!$R$7),VLOOKUP(E455,$C$15:$M$514,7,FALSE),IF(D455='Gear Train'!$R$3,VLOOKUP(C455,$Q$15:$U$514,5,FALSE),VLOOKUP(E455,$C$15:$M$514,7,FALSE)*M455)))</f>
        <v/>
      </c>
      <c r="J455" s="26" t="str">
        <f>IF(C455="","",IF(OR(D455='Gear Train'!$R$6,D455='Gear Train'!$R$7,D455='Gear Train'!$R$8,F455='Gear Train'!$R$7),VLOOKUP(E455,$C$15:$M$514,8,FALSE),IF(D455='Gear Train'!$R$3,E455/I455,VLOOKUP(E455,$C$15:$M$514,8,FALSE)/M455)))</f>
        <v/>
      </c>
      <c r="K455" s="27" t="str">
        <f>IF(C455="","",IF(E455=$C$10,$C$11,IF(OR(D455='Gear Train'!$R$4,D455='Gear Train'!$R$5),IF(OR(F455='Gear Train'!$R$4,F455='Gear Train'!$R$5,F455='Gear Train'!$R$6),IF(VLOOKUP(E455,$C$15:$M$514,9,FALSE)='Gear Train'!$C$3,'Gear Train'!$C$4,'Gear Train'!$C$3),VLOOKUP(E455,$C$15:$M$514,9,FALSE)),VLOOKUP(E455,$C$15:$M$514,9,FALSE))))</f>
        <v/>
      </c>
      <c r="L455" s="26" t="str">
        <f>IF(C455="","",IF(G455="-","-",IF(K455='Gear Train'!$C$3,MOD(G455+J455*360,360),MOD(G455-J455*360,360))))</f>
        <v/>
      </c>
      <c r="M455" s="26" t="str">
        <f>IF(C455="","",IF(OR(D455='Gear Train'!$R$6,D455='Gear Train'!$R$7,D455='Gear Train'!$R$8,F455='Gear Train'!$R$7),VLOOKUP(E455,$C$15:$M$514,10,FALSE),IF(D455='Gear Train'!$R$3,"-",IF(F455='Gear Train'!$R$3,1,H455/VLOOKUP(E455,$Q$15:$T$514,4,FALSE)))))</f>
        <v/>
      </c>
      <c r="N455" s="26" t="str">
        <f t="shared" si="30"/>
        <v/>
      </c>
      <c r="O455" s="28" t="str">
        <f t="shared" si="31"/>
        <v/>
      </c>
      <c r="Q455" s="21"/>
      <c r="R455" s="21"/>
      <c r="S455" s="29"/>
      <c r="T455" s="29"/>
      <c r="U455" s="29"/>
      <c r="AD455" s="1"/>
      <c r="AE455" s="1"/>
      <c r="AF455" s="1"/>
      <c r="AG455" s="1"/>
      <c r="AH455" s="1"/>
    </row>
    <row r="456" spans="2:34">
      <c r="B456" s="20"/>
      <c r="C456" s="21"/>
      <c r="D456" s="22" t="str">
        <f t="shared" si="28"/>
        <v/>
      </c>
      <c r="E456" s="21"/>
      <c r="F456" s="24" t="str">
        <f t="shared" si="29"/>
        <v/>
      </c>
      <c r="G456" s="25" t="str">
        <f>IF(C456="","",IF(D456='Gear Train'!$R$3,"-",VLOOKUP(C456,$Q$15:$S$514,3,FALSE)))</f>
        <v/>
      </c>
      <c r="H456" s="25" t="str">
        <f>IF(C456="","",IF(OR(D456='Gear Train'!$R$7,D456='Gear Train'!$R$3,D456='Gear Train'!$R$8),"-",VLOOKUP(C456,$Q$15:$T$514,4,FALSE)))</f>
        <v/>
      </c>
      <c r="I456" s="26" t="str">
        <f>IF(C456="","",IF(OR(D456='Gear Train'!$R$6,D456='Gear Train'!$R$7,D456='Gear Train'!$R$8,F456='Gear Train'!$R$7),VLOOKUP(E456,$C$15:$M$514,7,FALSE),IF(D456='Gear Train'!$R$3,VLOOKUP(C456,$Q$15:$U$514,5,FALSE),VLOOKUP(E456,$C$15:$M$514,7,FALSE)*M456)))</f>
        <v/>
      </c>
      <c r="J456" s="26" t="str">
        <f>IF(C456="","",IF(OR(D456='Gear Train'!$R$6,D456='Gear Train'!$R$7,D456='Gear Train'!$R$8,F456='Gear Train'!$R$7),VLOOKUP(E456,$C$15:$M$514,8,FALSE),IF(D456='Gear Train'!$R$3,E456/I456,VLOOKUP(E456,$C$15:$M$514,8,FALSE)/M456)))</f>
        <v/>
      </c>
      <c r="K456" s="27" t="str">
        <f>IF(C456="","",IF(E456=$C$10,$C$11,IF(OR(D456='Gear Train'!$R$4,D456='Gear Train'!$R$5),IF(OR(F456='Gear Train'!$R$4,F456='Gear Train'!$R$5,F456='Gear Train'!$R$6),IF(VLOOKUP(E456,$C$15:$M$514,9,FALSE)='Gear Train'!$C$3,'Gear Train'!$C$4,'Gear Train'!$C$3),VLOOKUP(E456,$C$15:$M$514,9,FALSE)),VLOOKUP(E456,$C$15:$M$514,9,FALSE))))</f>
        <v/>
      </c>
      <c r="L456" s="26" t="str">
        <f>IF(C456="","",IF(G456="-","-",IF(K456='Gear Train'!$C$3,MOD(G456+J456*360,360),MOD(G456-J456*360,360))))</f>
        <v/>
      </c>
      <c r="M456" s="26" t="str">
        <f>IF(C456="","",IF(OR(D456='Gear Train'!$R$6,D456='Gear Train'!$R$7,D456='Gear Train'!$R$8,F456='Gear Train'!$R$7),VLOOKUP(E456,$C$15:$M$514,10,FALSE),IF(D456='Gear Train'!$R$3,"-",IF(F456='Gear Train'!$R$3,1,H456/VLOOKUP(E456,$Q$15:$T$514,4,FALSE)))))</f>
        <v/>
      </c>
      <c r="N456" s="26" t="str">
        <f t="shared" si="30"/>
        <v/>
      </c>
      <c r="O456" s="28" t="str">
        <f t="shared" si="31"/>
        <v/>
      </c>
      <c r="Q456" s="21"/>
      <c r="R456" s="21"/>
      <c r="S456" s="29"/>
      <c r="T456" s="29"/>
      <c r="U456" s="29"/>
      <c r="AD456" s="1"/>
      <c r="AE456" s="1"/>
      <c r="AF456" s="1"/>
      <c r="AG456" s="1"/>
      <c r="AH456" s="1"/>
    </row>
    <row r="457" spans="2:34">
      <c r="B457" s="20"/>
      <c r="C457" s="21"/>
      <c r="D457" s="22" t="str">
        <f t="shared" si="28"/>
        <v/>
      </c>
      <c r="E457" s="21"/>
      <c r="F457" s="24" t="str">
        <f t="shared" si="29"/>
        <v/>
      </c>
      <c r="G457" s="25" t="str">
        <f>IF(C457="","",IF(D457='Gear Train'!$R$3,"-",VLOOKUP(C457,$Q$15:$S$514,3,FALSE)))</f>
        <v/>
      </c>
      <c r="H457" s="25" t="str">
        <f>IF(C457="","",IF(OR(D457='Gear Train'!$R$7,D457='Gear Train'!$R$3,D457='Gear Train'!$R$8),"-",VLOOKUP(C457,$Q$15:$T$514,4,FALSE)))</f>
        <v/>
      </c>
      <c r="I457" s="26" t="str">
        <f>IF(C457="","",IF(OR(D457='Gear Train'!$R$6,D457='Gear Train'!$R$7,D457='Gear Train'!$R$8,F457='Gear Train'!$R$7),VLOOKUP(E457,$C$15:$M$514,7,FALSE),IF(D457='Gear Train'!$R$3,VLOOKUP(C457,$Q$15:$U$514,5,FALSE),VLOOKUP(E457,$C$15:$M$514,7,FALSE)*M457)))</f>
        <v/>
      </c>
      <c r="J457" s="26" t="str">
        <f>IF(C457="","",IF(OR(D457='Gear Train'!$R$6,D457='Gear Train'!$R$7,D457='Gear Train'!$R$8,F457='Gear Train'!$R$7),VLOOKUP(E457,$C$15:$M$514,8,FALSE),IF(D457='Gear Train'!$R$3,E457/I457,VLOOKUP(E457,$C$15:$M$514,8,FALSE)/M457)))</f>
        <v/>
      </c>
      <c r="K457" s="27" t="str">
        <f>IF(C457="","",IF(E457=$C$10,$C$11,IF(OR(D457='Gear Train'!$R$4,D457='Gear Train'!$R$5),IF(OR(F457='Gear Train'!$R$4,F457='Gear Train'!$R$5,F457='Gear Train'!$R$6),IF(VLOOKUP(E457,$C$15:$M$514,9,FALSE)='Gear Train'!$C$3,'Gear Train'!$C$4,'Gear Train'!$C$3),VLOOKUP(E457,$C$15:$M$514,9,FALSE)),VLOOKUP(E457,$C$15:$M$514,9,FALSE))))</f>
        <v/>
      </c>
      <c r="L457" s="26" t="str">
        <f>IF(C457="","",IF(G457="-","-",IF(K457='Gear Train'!$C$3,MOD(G457+J457*360,360),MOD(G457-J457*360,360))))</f>
        <v/>
      </c>
      <c r="M457" s="26" t="str">
        <f>IF(C457="","",IF(OR(D457='Gear Train'!$R$6,D457='Gear Train'!$R$7,D457='Gear Train'!$R$8,F457='Gear Train'!$R$7),VLOOKUP(E457,$C$15:$M$514,10,FALSE),IF(D457='Gear Train'!$R$3,"-",IF(F457='Gear Train'!$R$3,1,H457/VLOOKUP(E457,$Q$15:$T$514,4,FALSE)))))</f>
        <v/>
      </c>
      <c r="N457" s="26" t="str">
        <f t="shared" si="30"/>
        <v/>
      </c>
      <c r="O457" s="28" t="str">
        <f t="shared" si="31"/>
        <v/>
      </c>
      <c r="Q457" s="21"/>
      <c r="R457" s="21"/>
      <c r="S457" s="29"/>
      <c r="T457" s="29"/>
      <c r="U457" s="29"/>
      <c r="AD457" s="1"/>
      <c r="AE457" s="1"/>
      <c r="AF457" s="1"/>
      <c r="AG457" s="1"/>
      <c r="AH457" s="1"/>
    </row>
    <row r="458" spans="2:34">
      <c r="B458" s="20"/>
      <c r="C458" s="21"/>
      <c r="D458" s="22" t="str">
        <f t="shared" si="28"/>
        <v/>
      </c>
      <c r="E458" s="21"/>
      <c r="F458" s="24" t="str">
        <f t="shared" si="29"/>
        <v/>
      </c>
      <c r="G458" s="25" t="str">
        <f>IF(C458="","",IF(D458='Gear Train'!$R$3,"-",VLOOKUP(C458,$Q$15:$S$514,3,FALSE)))</f>
        <v/>
      </c>
      <c r="H458" s="25" t="str">
        <f>IF(C458="","",IF(OR(D458='Gear Train'!$R$7,D458='Gear Train'!$R$3,D458='Gear Train'!$R$8),"-",VLOOKUP(C458,$Q$15:$T$514,4,FALSE)))</f>
        <v/>
      </c>
      <c r="I458" s="26" t="str">
        <f>IF(C458="","",IF(OR(D458='Gear Train'!$R$6,D458='Gear Train'!$R$7,D458='Gear Train'!$R$8,F458='Gear Train'!$R$7),VLOOKUP(E458,$C$15:$M$514,7,FALSE),IF(D458='Gear Train'!$R$3,VLOOKUP(C458,$Q$15:$U$514,5,FALSE),VLOOKUP(E458,$C$15:$M$514,7,FALSE)*M458)))</f>
        <v/>
      </c>
      <c r="J458" s="26" t="str">
        <f>IF(C458="","",IF(OR(D458='Gear Train'!$R$6,D458='Gear Train'!$R$7,D458='Gear Train'!$R$8,F458='Gear Train'!$R$7),VLOOKUP(E458,$C$15:$M$514,8,FALSE),IF(D458='Gear Train'!$R$3,E458/I458,VLOOKUP(E458,$C$15:$M$514,8,FALSE)/M458)))</f>
        <v/>
      </c>
      <c r="K458" s="27" t="str">
        <f>IF(C458="","",IF(E458=$C$10,$C$11,IF(OR(D458='Gear Train'!$R$4,D458='Gear Train'!$R$5),IF(OR(F458='Gear Train'!$R$4,F458='Gear Train'!$R$5,F458='Gear Train'!$R$6),IF(VLOOKUP(E458,$C$15:$M$514,9,FALSE)='Gear Train'!$C$3,'Gear Train'!$C$4,'Gear Train'!$C$3),VLOOKUP(E458,$C$15:$M$514,9,FALSE)),VLOOKUP(E458,$C$15:$M$514,9,FALSE))))</f>
        <v/>
      </c>
      <c r="L458" s="26" t="str">
        <f>IF(C458="","",IF(G458="-","-",IF(K458='Gear Train'!$C$3,MOD(G458+J458*360,360),MOD(G458-J458*360,360))))</f>
        <v/>
      </c>
      <c r="M458" s="26" t="str">
        <f>IF(C458="","",IF(OR(D458='Gear Train'!$R$6,D458='Gear Train'!$R$7,D458='Gear Train'!$R$8,F458='Gear Train'!$R$7),VLOOKUP(E458,$C$15:$M$514,10,FALSE),IF(D458='Gear Train'!$R$3,"-",IF(F458='Gear Train'!$R$3,1,H458/VLOOKUP(E458,$Q$15:$T$514,4,FALSE)))))</f>
        <v/>
      </c>
      <c r="N458" s="26" t="str">
        <f t="shared" si="30"/>
        <v/>
      </c>
      <c r="O458" s="28" t="str">
        <f t="shared" si="31"/>
        <v/>
      </c>
      <c r="Q458" s="21"/>
      <c r="R458" s="21"/>
      <c r="S458" s="29"/>
      <c r="T458" s="29"/>
      <c r="U458" s="29"/>
      <c r="AD458" s="1"/>
      <c r="AE458" s="1"/>
      <c r="AF458" s="1"/>
      <c r="AG458" s="1"/>
      <c r="AH458" s="1"/>
    </row>
    <row r="459" spans="2:34">
      <c r="B459" s="20"/>
      <c r="C459" s="21"/>
      <c r="D459" s="22" t="str">
        <f t="shared" si="28"/>
        <v/>
      </c>
      <c r="E459" s="21"/>
      <c r="F459" s="24" t="str">
        <f t="shared" si="29"/>
        <v/>
      </c>
      <c r="G459" s="25" t="str">
        <f>IF(C459="","",IF(D459='Gear Train'!$R$3,"-",VLOOKUP(C459,$Q$15:$S$514,3,FALSE)))</f>
        <v/>
      </c>
      <c r="H459" s="25" t="str">
        <f>IF(C459="","",IF(OR(D459='Gear Train'!$R$7,D459='Gear Train'!$R$3,D459='Gear Train'!$R$8),"-",VLOOKUP(C459,$Q$15:$T$514,4,FALSE)))</f>
        <v/>
      </c>
      <c r="I459" s="26" t="str">
        <f>IF(C459="","",IF(OR(D459='Gear Train'!$R$6,D459='Gear Train'!$R$7,D459='Gear Train'!$R$8,F459='Gear Train'!$R$7),VLOOKUP(E459,$C$15:$M$514,7,FALSE),IF(D459='Gear Train'!$R$3,VLOOKUP(C459,$Q$15:$U$514,5,FALSE),VLOOKUP(E459,$C$15:$M$514,7,FALSE)*M459)))</f>
        <v/>
      </c>
      <c r="J459" s="26" t="str">
        <f>IF(C459="","",IF(OR(D459='Gear Train'!$R$6,D459='Gear Train'!$R$7,D459='Gear Train'!$R$8,F459='Gear Train'!$R$7),VLOOKUP(E459,$C$15:$M$514,8,FALSE),IF(D459='Gear Train'!$R$3,E459/I459,VLOOKUP(E459,$C$15:$M$514,8,FALSE)/M459)))</f>
        <v/>
      </c>
      <c r="K459" s="27" t="str">
        <f>IF(C459="","",IF(E459=$C$10,$C$11,IF(OR(D459='Gear Train'!$R$4,D459='Gear Train'!$R$5),IF(OR(F459='Gear Train'!$R$4,F459='Gear Train'!$R$5,F459='Gear Train'!$R$6),IF(VLOOKUP(E459,$C$15:$M$514,9,FALSE)='Gear Train'!$C$3,'Gear Train'!$C$4,'Gear Train'!$C$3),VLOOKUP(E459,$C$15:$M$514,9,FALSE)),VLOOKUP(E459,$C$15:$M$514,9,FALSE))))</f>
        <v/>
      </c>
      <c r="L459" s="26" t="str">
        <f>IF(C459="","",IF(G459="-","-",IF(K459='Gear Train'!$C$3,MOD(G459+J459*360,360),MOD(G459-J459*360,360))))</f>
        <v/>
      </c>
      <c r="M459" s="26" t="str">
        <f>IF(C459="","",IF(OR(D459='Gear Train'!$R$6,D459='Gear Train'!$R$7,D459='Gear Train'!$R$8,F459='Gear Train'!$R$7),VLOOKUP(E459,$C$15:$M$514,10,FALSE),IF(D459='Gear Train'!$R$3,"-",IF(F459='Gear Train'!$R$3,1,H459/VLOOKUP(E459,$Q$15:$T$514,4,FALSE)))))</f>
        <v/>
      </c>
      <c r="N459" s="26" t="str">
        <f t="shared" si="30"/>
        <v/>
      </c>
      <c r="O459" s="28" t="str">
        <f t="shared" si="31"/>
        <v/>
      </c>
      <c r="Q459" s="21"/>
      <c r="R459" s="21"/>
      <c r="S459" s="29"/>
      <c r="T459" s="29"/>
      <c r="U459" s="29"/>
      <c r="AD459" s="1"/>
      <c r="AE459" s="1"/>
      <c r="AF459" s="1"/>
      <c r="AG459" s="1"/>
      <c r="AH459" s="1"/>
    </row>
    <row r="460" spans="2:34">
      <c r="B460" s="20"/>
      <c r="C460" s="21"/>
      <c r="D460" s="22" t="str">
        <f t="shared" si="28"/>
        <v/>
      </c>
      <c r="E460" s="21"/>
      <c r="F460" s="24" t="str">
        <f t="shared" si="29"/>
        <v/>
      </c>
      <c r="G460" s="25" t="str">
        <f>IF(C460="","",IF(D460='Gear Train'!$R$3,"-",VLOOKUP(C460,$Q$15:$S$514,3,FALSE)))</f>
        <v/>
      </c>
      <c r="H460" s="25" t="str">
        <f>IF(C460="","",IF(OR(D460='Gear Train'!$R$7,D460='Gear Train'!$R$3,D460='Gear Train'!$R$8),"-",VLOOKUP(C460,$Q$15:$T$514,4,FALSE)))</f>
        <v/>
      </c>
      <c r="I460" s="26" t="str">
        <f>IF(C460="","",IF(OR(D460='Gear Train'!$R$6,D460='Gear Train'!$R$7,D460='Gear Train'!$R$8,F460='Gear Train'!$R$7),VLOOKUP(E460,$C$15:$M$514,7,FALSE),IF(D460='Gear Train'!$R$3,VLOOKUP(C460,$Q$15:$U$514,5,FALSE),VLOOKUP(E460,$C$15:$M$514,7,FALSE)*M460)))</f>
        <v/>
      </c>
      <c r="J460" s="26" t="str">
        <f>IF(C460="","",IF(OR(D460='Gear Train'!$R$6,D460='Gear Train'!$R$7,D460='Gear Train'!$R$8,F460='Gear Train'!$R$7),VLOOKUP(E460,$C$15:$M$514,8,FALSE),IF(D460='Gear Train'!$R$3,E460/I460,VLOOKUP(E460,$C$15:$M$514,8,FALSE)/M460)))</f>
        <v/>
      </c>
      <c r="K460" s="27" t="str">
        <f>IF(C460="","",IF(E460=$C$10,$C$11,IF(OR(D460='Gear Train'!$R$4,D460='Gear Train'!$R$5),IF(OR(F460='Gear Train'!$R$4,F460='Gear Train'!$R$5,F460='Gear Train'!$R$6),IF(VLOOKUP(E460,$C$15:$M$514,9,FALSE)='Gear Train'!$C$3,'Gear Train'!$C$4,'Gear Train'!$C$3),VLOOKUP(E460,$C$15:$M$514,9,FALSE)),VLOOKUP(E460,$C$15:$M$514,9,FALSE))))</f>
        <v/>
      </c>
      <c r="L460" s="26" t="str">
        <f>IF(C460="","",IF(G460="-","-",IF(K460='Gear Train'!$C$3,MOD(G460+J460*360,360),MOD(G460-J460*360,360))))</f>
        <v/>
      </c>
      <c r="M460" s="26" t="str">
        <f>IF(C460="","",IF(OR(D460='Gear Train'!$R$6,D460='Gear Train'!$R$7,D460='Gear Train'!$R$8,F460='Gear Train'!$R$7),VLOOKUP(E460,$C$15:$M$514,10,FALSE),IF(D460='Gear Train'!$R$3,"-",IF(F460='Gear Train'!$R$3,1,H460/VLOOKUP(E460,$Q$15:$T$514,4,FALSE)))))</f>
        <v/>
      </c>
      <c r="N460" s="26" t="str">
        <f t="shared" si="30"/>
        <v/>
      </c>
      <c r="O460" s="28" t="str">
        <f t="shared" si="31"/>
        <v/>
      </c>
      <c r="Q460" s="21"/>
      <c r="R460" s="21"/>
      <c r="S460" s="29"/>
      <c r="T460" s="29"/>
      <c r="U460" s="29"/>
      <c r="AD460" s="1"/>
      <c r="AE460" s="1"/>
      <c r="AF460" s="1"/>
      <c r="AG460" s="1"/>
      <c r="AH460" s="1"/>
    </row>
    <row r="461" spans="2:34">
      <c r="B461" s="20"/>
      <c r="C461" s="21"/>
      <c r="D461" s="22" t="str">
        <f t="shared" si="28"/>
        <v/>
      </c>
      <c r="E461" s="21"/>
      <c r="F461" s="24" t="str">
        <f t="shared" si="29"/>
        <v/>
      </c>
      <c r="G461" s="25" t="str">
        <f>IF(C461="","",IF(D461='Gear Train'!$R$3,"-",VLOOKUP(C461,$Q$15:$S$514,3,FALSE)))</f>
        <v/>
      </c>
      <c r="H461" s="25" t="str">
        <f>IF(C461="","",IF(OR(D461='Gear Train'!$R$7,D461='Gear Train'!$R$3,D461='Gear Train'!$R$8),"-",VLOOKUP(C461,$Q$15:$T$514,4,FALSE)))</f>
        <v/>
      </c>
      <c r="I461" s="26" t="str">
        <f>IF(C461="","",IF(OR(D461='Gear Train'!$R$6,D461='Gear Train'!$R$7,D461='Gear Train'!$R$8,F461='Gear Train'!$R$7),VLOOKUP(E461,$C$15:$M$514,7,FALSE),IF(D461='Gear Train'!$R$3,VLOOKUP(C461,$Q$15:$U$514,5,FALSE),VLOOKUP(E461,$C$15:$M$514,7,FALSE)*M461)))</f>
        <v/>
      </c>
      <c r="J461" s="26" t="str">
        <f>IF(C461="","",IF(OR(D461='Gear Train'!$R$6,D461='Gear Train'!$R$7,D461='Gear Train'!$R$8,F461='Gear Train'!$R$7),VLOOKUP(E461,$C$15:$M$514,8,FALSE),IF(D461='Gear Train'!$R$3,E461/I461,VLOOKUP(E461,$C$15:$M$514,8,FALSE)/M461)))</f>
        <v/>
      </c>
      <c r="K461" s="27" t="str">
        <f>IF(C461="","",IF(E461=$C$10,$C$11,IF(OR(D461='Gear Train'!$R$4,D461='Gear Train'!$R$5),IF(OR(F461='Gear Train'!$R$4,F461='Gear Train'!$R$5,F461='Gear Train'!$R$6),IF(VLOOKUP(E461,$C$15:$M$514,9,FALSE)='Gear Train'!$C$3,'Gear Train'!$C$4,'Gear Train'!$C$3),VLOOKUP(E461,$C$15:$M$514,9,FALSE)),VLOOKUP(E461,$C$15:$M$514,9,FALSE))))</f>
        <v/>
      </c>
      <c r="L461" s="26" t="str">
        <f>IF(C461="","",IF(G461="-","-",IF(K461='Gear Train'!$C$3,MOD(G461+J461*360,360),MOD(G461-J461*360,360))))</f>
        <v/>
      </c>
      <c r="M461" s="26" t="str">
        <f>IF(C461="","",IF(OR(D461='Gear Train'!$R$6,D461='Gear Train'!$R$7,D461='Gear Train'!$R$8,F461='Gear Train'!$R$7),VLOOKUP(E461,$C$15:$M$514,10,FALSE),IF(D461='Gear Train'!$R$3,"-",IF(F461='Gear Train'!$R$3,1,H461/VLOOKUP(E461,$Q$15:$T$514,4,FALSE)))))</f>
        <v/>
      </c>
      <c r="N461" s="26" t="str">
        <f t="shared" si="30"/>
        <v/>
      </c>
      <c r="O461" s="28" t="str">
        <f t="shared" si="31"/>
        <v/>
      </c>
      <c r="Q461" s="21"/>
      <c r="R461" s="21"/>
      <c r="S461" s="29"/>
      <c r="T461" s="29"/>
      <c r="U461" s="29"/>
      <c r="AD461" s="1"/>
      <c r="AE461" s="1"/>
      <c r="AF461" s="1"/>
      <c r="AG461" s="1"/>
      <c r="AH461" s="1"/>
    </row>
    <row r="462" spans="2:34">
      <c r="B462" s="20"/>
      <c r="C462" s="21"/>
      <c r="D462" s="22" t="str">
        <f t="shared" si="28"/>
        <v/>
      </c>
      <c r="E462" s="21"/>
      <c r="F462" s="24" t="str">
        <f t="shared" si="29"/>
        <v/>
      </c>
      <c r="G462" s="25" t="str">
        <f>IF(C462="","",IF(D462='Gear Train'!$R$3,"-",VLOOKUP(C462,$Q$15:$S$514,3,FALSE)))</f>
        <v/>
      </c>
      <c r="H462" s="25" t="str">
        <f>IF(C462="","",IF(OR(D462='Gear Train'!$R$7,D462='Gear Train'!$R$3,D462='Gear Train'!$R$8),"-",VLOOKUP(C462,$Q$15:$T$514,4,FALSE)))</f>
        <v/>
      </c>
      <c r="I462" s="26" t="str">
        <f>IF(C462="","",IF(OR(D462='Gear Train'!$R$6,D462='Gear Train'!$R$7,D462='Gear Train'!$R$8,F462='Gear Train'!$R$7),VLOOKUP(E462,$C$15:$M$514,7,FALSE),IF(D462='Gear Train'!$R$3,VLOOKUP(C462,$Q$15:$U$514,5,FALSE),VLOOKUP(E462,$C$15:$M$514,7,FALSE)*M462)))</f>
        <v/>
      </c>
      <c r="J462" s="26" t="str">
        <f>IF(C462="","",IF(OR(D462='Gear Train'!$R$6,D462='Gear Train'!$R$7,D462='Gear Train'!$R$8,F462='Gear Train'!$R$7),VLOOKUP(E462,$C$15:$M$514,8,FALSE),IF(D462='Gear Train'!$R$3,E462/I462,VLOOKUP(E462,$C$15:$M$514,8,FALSE)/M462)))</f>
        <v/>
      </c>
      <c r="K462" s="27" t="str">
        <f>IF(C462="","",IF(E462=$C$10,$C$11,IF(OR(D462='Gear Train'!$R$4,D462='Gear Train'!$R$5),IF(OR(F462='Gear Train'!$R$4,F462='Gear Train'!$R$5,F462='Gear Train'!$R$6),IF(VLOOKUP(E462,$C$15:$M$514,9,FALSE)='Gear Train'!$C$3,'Gear Train'!$C$4,'Gear Train'!$C$3),VLOOKUP(E462,$C$15:$M$514,9,FALSE)),VLOOKUP(E462,$C$15:$M$514,9,FALSE))))</f>
        <v/>
      </c>
      <c r="L462" s="26" t="str">
        <f>IF(C462="","",IF(G462="-","-",IF(K462='Gear Train'!$C$3,MOD(G462+J462*360,360),MOD(G462-J462*360,360))))</f>
        <v/>
      </c>
      <c r="M462" s="26" t="str">
        <f>IF(C462="","",IF(OR(D462='Gear Train'!$R$6,D462='Gear Train'!$R$7,D462='Gear Train'!$R$8,F462='Gear Train'!$R$7),VLOOKUP(E462,$C$15:$M$514,10,FALSE),IF(D462='Gear Train'!$R$3,"-",IF(F462='Gear Train'!$R$3,1,H462/VLOOKUP(E462,$Q$15:$T$514,4,FALSE)))))</f>
        <v/>
      </c>
      <c r="N462" s="26" t="str">
        <f t="shared" si="30"/>
        <v/>
      </c>
      <c r="O462" s="28" t="str">
        <f t="shared" si="31"/>
        <v/>
      </c>
      <c r="Q462" s="21"/>
      <c r="R462" s="21"/>
      <c r="S462" s="29"/>
      <c r="T462" s="29"/>
      <c r="U462" s="29"/>
      <c r="AD462" s="1"/>
      <c r="AE462" s="1"/>
      <c r="AF462" s="1"/>
      <c r="AG462" s="1"/>
      <c r="AH462" s="1"/>
    </row>
    <row r="463" spans="2:34">
      <c r="B463" s="20"/>
      <c r="C463" s="21"/>
      <c r="D463" s="22" t="str">
        <f t="shared" ref="D463:D514" si="32">IF(C463="","",VLOOKUP(C463,$Q$15:$R$514,2,FALSE))</f>
        <v/>
      </c>
      <c r="E463" s="21"/>
      <c r="F463" s="24" t="str">
        <f t="shared" ref="F463:F514" si="33">IF(E463="","",IF(ISNUMBER(E463),"-",VLOOKUP(E463,$Q$15:$R$514,2,FALSE)))</f>
        <v/>
      </c>
      <c r="G463" s="25" t="str">
        <f>IF(C463="","",IF(D463='Gear Train'!$R$3,"-",VLOOKUP(C463,$Q$15:$S$514,3,FALSE)))</f>
        <v/>
      </c>
      <c r="H463" s="25" t="str">
        <f>IF(C463="","",IF(OR(D463='Gear Train'!$R$7,D463='Gear Train'!$R$3,D463='Gear Train'!$R$8),"-",VLOOKUP(C463,$Q$15:$T$514,4,FALSE)))</f>
        <v/>
      </c>
      <c r="I463" s="26" t="str">
        <f>IF(C463="","",IF(OR(D463='Gear Train'!$R$6,D463='Gear Train'!$R$7,D463='Gear Train'!$R$8,F463='Gear Train'!$R$7),VLOOKUP(E463,$C$15:$M$514,7,FALSE),IF(D463='Gear Train'!$R$3,VLOOKUP(C463,$Q$15:$U$514,5,FALSE),VLOOKUP(E463,$C$15:$M$514,7,FALSE)*M463)))</f>
        <v/>
      </c>
      <c r="J463" s="26" t="str">
        <f>IF(C463="","",IF(OR(D463='Gear Train'!$R$6,D463='Gear Train'!$R$7,D463='Gear Train'!$R$8,F463='Gear Train'!$R$7),VLOOKUP(E463,$C$15:$M$514,8,FALSE),IF(D463='Gear Train'!$R$3,E463/I463,VLOOKUP(E463,$C$15:$M$514,8,FALSE)/M463)))</f>
        <v/>
      </c>
      <c r="K463" s="27" t="str">
        <f>IF(C463="","",IF(E463=$C$10,$C$11,IF(OR(D463='Gear Train'!$R$4,D463='Gear Train'!$R$5),IF(OR(F463='Gear Train'!$R$4,F463='Gear Train'!$R$5,F463='Gear Train'!$R$6),IF(VLOOKUP(E463,$C$15:$M$514,9,FALSE)='Gear Train'!$C$3,'Gear Train'!$C$4,'Gear Train'!$C$3),VLOOKUP(E463,$C$15:$M$514,9,FALSE)),VLOOKUP(E463,$C$15:$M$514,9,FALSE))))</f>
        <v/>
      </c>
      <c r="L463" s="26" t="str">
        <f>IF(C463="","",IF(G463="-","-",IF(K463='Gear Train'!$C$3,MOD(G463+J463*360,360),MOD(G463-J463*360,360))))</f>
        <v/>
      </c>
      <c r="M463" s="26" t="str">
        <f>IF(C463="","",IF(OR(D463='Gear Train'!$R$6,D463='Gear Train'!$R$7,D463='Gear Train'!$R$8,F463='Gear Train'!$R$7),VLOOKUP(E463,$C$15:$M$514,10,FALSE),IF(D463='Gear Train'!$R$3,"-",IF(F463='Gear Train'!$R$3,1,H463/VLOOKUP(E463,$Q$15:$T$514,4,FALSE)))))</f>
        <v/>
      </c>
      <c r="N463" s="26" t="str">
        <f t="shared" ref="N463:N514" si="34">IF(B463="","",VLOOKUP(B463,$W$15:$X$114,2,FALSE))</f>
        <v/>
      </c>
      <c r="O463" s="28" t="str">
        <f t="shared" si="31"/>
        <v/>
      </c>
      <c r="Q463" s="21"/>
      <c r="R463" s="21"/>
      <c r="S463" s="29"/>
      <c r="T463" s="29"/>
      <c r="U463" s="29"/>
      <c r="AD463" s="1"/>
      <c r="AE463" s="1"/>
      <c r="AF463" s="1"/>
      <c r="AG463" s="1"/>
      <c r="AH463" s="1"/>
    </row>
    <row r="464" spans="2:34">
      <c r="B464" s="20"/>
      <c r="C464" s="21"/>
      <c r="D464" s="22" t="str">
        <f t="shared" si="32"/>
        <v/>
      </c>
      <c r="E464" s="21"/>
      <c r="F464" s="24" t="str">
        <f t="shared" si="33"/>
        <v/>
      </c>
      <c r="G464" s="25" t="str">
        <f>IF(C464="","",IF(D464='Gear Train'!$R$3,"-",VLOOKUP(C464,$Q$15:$S$514,3,FALSE)))</f>
        <v/>
      </c>
      <c r="H464" s="25" t="str">
        <f>IF(C464="","",IF(OR(D464='Gear Train'!$R$7,D464='Gear Train'!$R$3,D464='Gear Train'!$R$8),"-",VLOOKUP(C464,$Q$15:$T$514,4,FALSE)))</f>
        <v/>
      </c>
      <c r="I464" s="26" t="str">
        <f>IF(C464="","",IF(OR(D464='Gear Train'!$R$6,D464='Gear Train'!$R$7,D464='Gear Train'!$R$8,F464='Gear Train'!$R$7),VLOOKUP(E464,$C$15:$M$514,7,FALSE),IF(D464='Gear Train'!$R$3,VLOOKUP(C464,$Q$15:$U$514,5,FALSE),VLOOKUP(E464,$C$15:$M$514,7,FALSE)*M464)))</f>
        <v/>
      </c>
      <c r="J464" s="26" t="str">
        <f>IF(C464="","",IF(OR(D464='Gear Train'!$R$6,D464='Gear Train'!$R$7,D464='Gear Train'!$R$8,F464='Gear Train'!$R$7),VLOOKUP(E464,$C$15:$M$514,8,FALSE),IF(D464='Gear Train'!$R$3,E464/I464,VLOOKUP(E464,$C$15:$M$514,8,FALSE)/M464)))</f>
        <v/>
      </c>
      <c r="K464" s="27" t="str">
        <f>IF(C464="","",IF(E464=$C$10,$C$11,IF(OR(D464='Gear Train'!$R$4,D464='Gear Train'!$R$5),IF(OR(F464='Gear Train'!$R$4,F464='Gear Train'!$R$5,F464='Gear Train'!$R$6),IF(VLOOKUP(E464,$C$15:$M$514,9,FALSE)='Gear Train'!$C$3,'Gear Train'!$C$4,'Gear Train'!$C$3),VLOOKUP(E464,$C$15:$M$514,9,FALSE)),VLOOKUP(E464,$C$15:$M$514,9,FALSE))))</f>
        <v/>
      </c>
      <c r="L464" s="26" t="str">
        <f>IF(C464="","",IF(G464="-","-",IF(K464='Gear Train'!$C$3,MOD(G464+J464*360,360),MOD(G464-J464*360,360))))</f>
        <v/>
      </c>
      <c r="M464" s="26" t="str">
        <f>IF(C464="","",IF(OR(D464='Gear Train'!$R$6,D464='Gear Train'!$R$7,D464='Gear Train'!$R$8,F464='Gear Train'!$R$7),VLOOKUP(E464,$C$15:$M$514,10,FALSE),IF(D464='Gear Train'!$R$3,"-",IF(F464='Gear Train'!$R$3,1,H464/VLOOKUP(E464,$Q$15:$T$514,4,FALSE)))))</f>
        <v/>
      </c>
      <c r="N464" s="26" t="str">
        <f t="shared" si="34"/>
        <v/>
      </c>
      <c r="O464" s="28" t="str">
        <f t="shared" ref="O464:O514" si="35">IF(N464="","",1-I464/N464)</f>
        <v/>
      </c>
      <c r="Q464" s="21"/>
      <c r="R464" s="21"/>
      <c r="S464" s="29"/>
      <c r="T464" s="29"/>
      <c r="U464" s="29"/>
      <c r="AD464" s="1"/>
      <c r="AE464" s="1"/>
      <c r="AF464" s="1"/>
      <c r="AG464" s="1"/>
      <c r="AH464" s="1"/>
    </row>
    <row r="465" spans="2:34">
      <c r="B465" s="20"/>
      <c r="C465" s="21"/>
      <c r="D465" s="22" t="str">
        <f t="shared" si="32"/>
        <v/>
      </c>
      <c r="E465" s="21"/>
      <c r="F465" s="24" t="str">
        <f t="shared" si="33"/>
        <v/>
      </c>
      <c r="G465" s="25" t="str">
        <f>IF(C465="","",IF(D465='Gear Train'!$R$3,"-",VLOOKUP(C465,$Q$15:$S$514,3,FALSE)))</f>
        <v/>
      </c>
      <c r="H465" s="25" t="str">
        <f>IF(C465="","",IF(OR(D465='Gear Train'!$R$7,D465='Gear Train'!$R$3,D465='Gear Train'!$R$8),"-",VLOOKUP(C465,$Q$15:$T$514,4,FALSE)))</f>
        <v/>
      </c>
      <c r="I465" s="26" t="str">
        <f>IF(C465="","",IF(OR(D465='Gear Train'!$R$6,D465='Gear Train'!$R$7,D465='Gear Train'!$R$8,F465='Gear Train'!$R$7),VLOOKUP(E465,$C$15:$M$514,7,FALSE),IF(D465='Gear Train'!$R$3,VLOOKUP(C465,$Q$15:$U$514,5,FALSE),VLOOKUP(E465,$C$15:$M$514,7,FALSE)*M465)))</f>
        <v/>
      </c>
      <c r="J465" s="26" t="str">
        <f>IF(C465="","",IF(OR(D465='Gear Train'!$R$6,D465='Gear Train'!$R$7,D465='Gear Train'!$R$8,F465='Gear Train'!$R$7),VLOOKUP(E465,$C$15:$M$514,8,FALSE),IF(D465='Gear Train'!$R$3,E465/I465,VLOOKUP(E465,$C$15:$M$514,8,FALSE)/M465)))</f>
        <v/>
      </c>
      <c r="K465" s="27" t="str">
        <f>IF(C465="","",IF(E465=$C$10,$C$11,IF(OR(D465='Gear Train'!$R$4,D465='Gear Train'!$R$5),IF(OR(F465='Gear Train'!$R$4,F465='Gear Train'!$R$5,F465='Gear Train'!$R$6),IF(VLOOKUP(E465,$C$15:$M$514,9,FALSE)='Gear Train'!$C$3,'Gear Train'!$C$4,'Gear Train'!$C$3),VLOOKUP(E465,$C$15:$M$514,9,FALSE)),VLOOKUP(E465,$C$15:$M$514,9,FALSE))))</f>
        <v/>
      </c>
      <c r="L465" s="26" t="str">
        <f>IF(C465="","",IF(G465="-","-",IF(K465='Gear Train'!$C$3,MOD(G465+J465*360,360),MOD(G465-J465*360,360))))</f>
        <v/>
      </c>
      <c r="M465" s="26" t="str">
        <f>IF(C465="","",IF(OR(D465='Gear Train'!$R$6,D465='Gear Train'!$R$7,D465='Gear Train'!$R$8,F465='Gear Train'!$R$7),VLOOKUP(E465,$C$15:$M$514,10,FALSE),IF(D465='Gear Train'!$R$3,"-",IF(F465='Gear Train'!$R$3,1,H465/VLOOKUP(E465,$Q$15:$T$514,4,FALSE)))))</f>
        <v/>
      </c>
      <c r="N465" s="26" t="str">
        <f t="shared" si="34"/>
        <v/>
      </c>
      <c r="O465" s="28" t="str">
        <f t="shared" si="35"/>
        <v/>
      </c>
      <c r="Q465" s="21"/>
      <c r="R465" s="21"/>
      <c r="S465" s="29"/>
      <c r="T465" s="29"/>
      <c r="U465" s="29"/>
      <c r="AD465" s="1"/>
      <c r="AE465" s="1"/>
      <c r="AF465" s="1"/>
      <c r="AG465" s="1"/>
      <c r="AH465" s="1"/>
    </row>
    <row r="466" spans="2:34">
      <c r="B466" s="20"/>
      <c r="C466" s="21"/>
      <c r="D466" s="22" t="str">
        <f t="shared" si="32"/>
        <v/>
      </c>
      <c r="E466" s="21"/>
      <c r="F466" s="24" t="str">
        <f t="shared" si="33"/>
        <v/>
      </c>
      <c r="G466" s="25" t="str">
        <f>IF(C466="","",IF(D466='Gear Train'!$R$3,"-",VLOOKUP(C466,$Q$15:$S$514,3,FALSE)))</f>
        <v/>
      </c>
      <c r="H466" s="25" t="str">
        <f>IF(C466="","",IF(OR(D466='Gear Train'!$R$7,D466='Gear Train'!$R$3,D466='Gear Train'!$R$8),"-",VLOOKUP(C466,$Q$15:$T$514,4,FALSE)))</f>
        <v/>
      </c>
      <c r="I466" s="26" t="str">
        <f>IF(C466="","",IF(OR(D466='Gear Train'!$R$6,D466='Gear Train'!$R$7,D466='Gear Train'!$R$8,F466='Gear Train'!$R$7),VLOOKUP(E466,$C$15:$M$514,7,FALSE),IF(D466='Gear Train'!$R$3,VLOOKUP(C466,$Q$15:$U$514,5,FALSE),VLOOKUP(E466,$C$15:$M$514,7,FALSE)*M466)))</f>
        <v/>
      </c>
      <c r="J466" s="26" t="str">
        <f>IF(C466="","",IF(OR(D466='Gear Train'!$R$6,D466='Gear Train'!$R$7,D466='Gear Train'!$R$8,F466='Gear Train'!$R$7),VLOOKUP(E466,$C$15:$M$514,8,FALSE),IF(D466='Gear Train'!$R$3,E466/I466,VLOOKUP(E466,$C$15:$M$514,8,FALSE)/M466)))</f>
        <v/>
      </c>
      <c r="K466" s="27" t="str">
        <f>IF(C466="","",IF(E466=$C$10,$C$11,IF(OR(D466='Gear Train'!$R$4,D466='Gear Train'!$R$5),IF(OR(F466='Gear Train'!$R$4,F466='Gear Train'!$R$5,F466='Gear Train'!$R$6),IF(VLOOKUP(E466,$C$15:$M$514,9,FALSE)='Gear Train'!$C$3,'Gear Train'!$C$4,'Gear Train'!$C$3),VLOOKUP(E466,$C$15:$M$514,9,FALSE)),VLOOKUP(E466,$C$15:$M$514,9,FALSE))))</f>
        <v/>
      </c>
      <c r="L466" s="26" t="str">
        <f>IF(C466="","",IF(G466="-","-",IF(K466='Gear Train'!$C$3,MOD(G466+J466*360,360),MOD(G466-J466*360,360))))</f>
        <v/>
      </c>
      <c r="M466" s="26" t="str">
        <f>IF(C466="","",IF(OR(D466='Gear Train'!$R$6,D466='Gear Train'!$R$7,D466='Gear Train'!$R$8,F466='Gear Train'!$R$7),VLOOKUP(E466,$C$15:$M$514,10,FALSE),IF(D466='Gear Train'!$R$3,"-",IF(F466='Gear Train'!$R$3,1,H466/VLOOKUP(E466,$Q$15:$T$514,4,FALSE)))))</f>
        <v/>
      </c>
      <c r="N466" s="26" t="str">
        <f t="shared" si="34"/>
        <v/>
      </c>
      <c r="O466" s="28" t="str">
        <f t="shared" si="35"/>
        <v/>
      </c>
      <c r="Q466" s="21"/>
      <c r="R466" s="21"/>
      <c r="S466" s="29"/>
      <c r="T466" s="29"/>
      <c r="U466" s="29"/>
      <c r="AD466" s="1"/>
      <c r="AE466" s="1"/>
      <c r="AF466" s="1"/>
      <c r="AG466" s="1"/>
      <c r="AH466" s="1"/>
    </row>
    <row r="467" spans="2:34">
      <c r="B467" s="20"/>
      <c r="C467" s="21"/>
      <c r="D467" s="22" t="str">
        <f t="shared" si="32"/>
        <v/>
      </c>
      <c r="E467" s="21"/>
      <c r="F467" s="24" t="str">
        <f t="shared" si="33"/>
        <v/>
      </c>
      <c r="G467" s="25" t="str">
        <f>IF(C467="","",IF(D467='Gear Train'!$R$3,"-",VLOOKUP(C467,$Q$15:$S$514,3,FALSE)))</f>
        <v/>
      </c>
      <c r="H467" s="25" t="str">
        <f>IF(C467="","",IF(OR(D467='Gear Train'!$R$7,D467='Gear Train'!$R$3,D467='Gear Train'!$R$8),"-",VLOOKUP(C467,$Q$15:$T$514,4,FALSE)))</f>
        <v/>
      </c>
      <c r="I467" s="26" t="str">
        <f>IF(C467="","",IF(OR(D467='Gear Train'!$R$6,D467='Gear Train'!$R$7,D467='Gear Train'!$R$8,F467='Gear Train'!$R$7),VLOOKUP(E467,$C$15:$M$514,7,FALSE),IF(D467='Gear Train'!$R$3,VLOOKUP(C467,$Q$15:$U$514,5,FALSE),VLOOKUP(E467,$C$15:$M$514,7,FALSE)*M467)))</f>
        <v/>
      </c>
      <c r="J467" s="26" t="str">
        <f>IF(C467="","",IF(OR(D467='Gear Train'!$R$6,D467='Gear Train'!$R$7,D467='Gear Train'!$R$8,F467='Gear Train'!$R$7),VLOOKUP(E467,$C$15:$M$514,8,FALSE),IF(D467='Gear Train'!$R$3,E467/I467,VLOOKUP(E467,$C$15:$M$514,8,FALSE)/M467)))</f>
        <v/>
      </c>
      <c r="K467" s="27" t="str">
        <f>IF(C467="","",IF(E467=$C$10,$C$11,IF(OR(D467='Gear Train'!$R$4,D467='Gear Train'!$R$5),IF(OR(F467='Gear Train'!$R$4,F467='Gear Train'!$R$5,F467='Gear Train'!$R$6),IF(VLOOKUP(E467,$C$15:$M$514,9,FALSE)='Gear Train'!$C$3,'Gear Train'!$C$4,'Gear Train'!$C$3),VLOOKUP(E467,$C$15:$M$514,9,FALSE)),VLOOKUP(E467,$C$15:$M$514,9,FALSE))))</f>
        <v/>
      </c>
      <c r="L467" s="26" t="str">
        <f>IF(C467="","",IF(G467="-","-",IF(K467='Gear Train'!$C$3,MOD(G467+J467*360,360),MOD(G467-J467*360,360))))</f>
        <v/>
      </c>
      <c r="M467" s="26" t="str">
        <f>IF(C467="","",IF(OR(D467='Gear Train'!$R$6,D467='Gear Train'!$R$7,D467='Gear Train'!$R$8,F467='Gear Train'!$R$7),VLOOKUP(E467,$C$15:$M$514,10,FALSE),IF(D467='Gear Train'!$R$3,"-",IF(F467='Gear Train'!$R$3,1,H467/VLOOKUP(E467,$Q$15:$T$514,4,FALSE)))))</f>
        <v/>
      </c>
      <c r="N467" s="26" t="str">
        <f t="shared" si="34"/>
        <v/>
      </c>
      <c r="O467" s="28" t="str">
        <f t="shared" si="35"/>
        <v/>
      </c>
      <c r="Q467" s="21"/>
      <c r="R467" s="21"/>
      <c r="S467" s="29"/>
      <c r="T467" s="29"/>
      <c r="U467" s="29"/>
      <c r="AD467" s="1"/>
      <c r="AE467" s="1"/>
      <c r="AF467" s="1"/>
      <c r="AG467" s="1"/>
      <c r="AH467" s="1"/>
    </row>
    <row r="468" spans="2:34">
      <c r="B468" s="20"/>
      <c r="C468" s="21"/>
      <c r="D468" s="22" t="str">
        <f t="shared" si="32"/>
        <v/>
      </c>
      <c r="E468" s="21"/>
      <c r="F468" s="24" t="str">
        <f t="shared" si="33"/>
        <v/>
      </c>
      <c r="G468" s="25" t="str">
        <f>IF(C468="","",IF(D468='Gear Train'!$R$3,"-",VLOOKUP(C468,$Q$15:$S$514,3,FALSE)))</f>
        <v/>
      </c>
      <c r="H468" s="25" t="str">
        <f>IF(C468="","",IF(OR(D468='Gear Train'!$R$7,D468='Gear Train'!$R$3,D468='Gear Train'!$R$8),"-",VLOOKUP(C468,$Q$15:$T$514,4,FALSE)))</f>
        <v/>
      </c>
      <c r="I468" s="26" t="str">
        <f>IF(C468="","",IF(OR(D468='Gear Train'!$R$6,D468='Gear Train'!$R$7,D468='Gear Train'!$R$8,F468='Gear Train'!$R$7),VLOOKUP(E468,$C$15:$M$514,7,FALSE),IF(D468='Gear Train'!$R$3,VLOOKUP(C468,$Q$15:$U$514,5,FALSE),VLOOKUP(E468,$C$15:$M$514,7,FALSE)*M468)))</f>
        <v/>
      </c>
      <c r="J468" s="26" t="str">
        <f>IF(C468="","",IF(OR(D468='Gear Train'!$R$6,D468='Gear Train'!$R$7,D468='Gear Train'!$R$8,F468='Gear Train'!$R$7),VLOOKUP(E468,$C$15:$M$514,8,FALSE),IF(D468='Gear Train'!$R$3,E468/I468,VLOOKUP(E468,$C$15:$M$514,8,FALSE)/M468)))</f>
        <v/>
      </c>
      <c r="K468" s="27" t="str">
        <f>IF(C468="","",IF(E468=$C$10,$C$11,IF(OR(D468='Gear Train'!$R$4,D468='Gear Train'!$R$5),IF(OR(F468='Gear Train'!$R$4,F468='Gear Train'!$R$5,F468='Gear Train'!$R$6),IF(VLOOKUP(E468,$C$15:$M$514,9,FALSE)='Gear Train'!$C$3,'Gear Train'!$C$4,'Gear Train'!$C$3),VLOOKUP(E468,$C$15:$M$514,9,FALSE)),VLOOKUP(E468,$C$15:$M$514,9,FALSE))))</f>
        <v/>
      </c>
      <c r="L468" s="26" t="str">
        <f>IF(C468="","",IF(G468="-","-",IF(K468='Gear Train'!$C$3,MOD(G468+J468*360,360),MOD(G468-J468*360,360))))</f>
        <v/>
      </c>
      <c r="M468" s="26" t="str">
        <f>IF(C468="","",IF(OR(D468='Gear Train'!$R$6,D468='Gear Train'!$R$7,D468='Gear Train'!$R$8,F468='Gear Train'!$R$7),VLOOKUP(E468,$C$15:$M$514,10,FALSE),IF(D468='Gear Train'!$R$3,"-",IF(F468='Gear Train'!$R$3,1,H468/VLOOKUP(E468,$Q$15:$T$514,4,FALSE)))))</f>
        <v/>
      </c>
      <c r="N468" s="26" t="str">
        <f t="shared" si="34"/>
        <v/>
      </c>
      <c r="O468" s="28" t="str">
        <f t="shared" si="35"/>
        <v/>
      </c>
      <c r="Q468" s="21"/>
      <c r="R468" s="21"/>
      <c r="S468" s="29"/>
      <c r="T468" s="29"/>
      <c r="U468" s="29"/>
      <c r="AD468" s="1"/>
      <c r="AE468" s="1"/>
      <c r="AF468" s="1"/>
      <c r="AG468" s="1"/>
      <c r="AH468" s="1"/>
    </row>
    <row r="469" spans="2:34">
      <c r="B469" s="20"/>
      <c r="C469" s="21"/>
      <c r="D469" s="22" t="str">
        <f t="shared" si="32"/>
        <v/>
      </c>
      <c r="E469" s="21"/>
      <c r="F469" s="24" t="str">
        <f t="shared" si="33"/>
        <v/>
      </c>
      <c r="G469" s="25" t="str">
        <f>IF(C469="","",IF(D469='Gear Train'!$R$3,"-",VLOOKUP(C469,$Q$15:$S$514,3,FALSE)))</f>
        <v/>
      </c>
      <c r="H469" s="25" t="str">
        <f>IF(C469="","",IF(OR(D469='Gear Train'!$R$7,D469='Gear Train'!$R$3,D469='Gear Train'!$R$8),"-",VLOOKUP(C469,$Q$15:$T$514,4,FALSE)))</f>
        <v/>
      </c>
      <c r="I469" s="26" t="str">
        <f>IF(C469="","",IF(OR(D469='Gear Train'!$R$6,D469='Gear Train'!$R$7,D469='Gear Train'!$R$8,F469='Gear Train'!$R$7),VLOOKUP(E469,$C$15:$M$514,7,FALSE),IF(D469='Gear Train'!$R$3,VLOOKUP(C469,$Q$15:$U$514,5,FALSE),VLOOKUP(E469,$C$15:$M$514,7,FALSE)*M469)))</f>
        <v/>
      </c>
      <c r="J469" s="26" t="str">
        <f>IF(C469="","",IF(OR(D469='Gear Train'!$R$6,D469='Gear Train'!$R$7,D469='Gear Train'!$R$8,F469='Gear Train'!$R$7),VLOOKUP(E469,$C$15:$M$514,8,FALSE),IF(D469='Gear Train'!$R$3,E469/I469,VLOOKUP(E469,$C$15:$M$514,8,FALSE)/M469)))</f>
        <v/>
      </c>
      <c r="K469" s="27" t="str">
        <f>IF(C469="","",IF(E469=$C$10,$C$11,IF(OR(D469='Gear Train'!$R$4,D469='Gear Train'!$R$5),IF(OR(F469='Gear Train'!$R$4,F469='Gear Train'!$R$5,F469='Gear Train'!$R$6),IF(VLOOKUP(E469,$C$15:$M$514,9,FALSE)='Gear Train'!$C$3,'Gear Train'!$C$4,'Gear Train'!$C$3),VLOOKUP(E469,$C$15:$M$514,9,FALSE)),VLOOKUP(E469,$C$15:$M$514,9,FALSE))))</f>
        <v/>
      </c>
      <c r="L469" s="26" t="str">
        <f>IF(C469="","",IF(G469="-","-",IF(K469='Gear Train'!$C$3,MOD(G469+J469*360,360),MOD(G469-J469*360,360))))</f>
        <v/>
      </c>
      <c r="M469" s="26" t="str">
        <f>IF(C469="","",IF(OR(D469='Gear Train'!$R$6,D469='Gear Train'!$R$7,D469='Gear Train'!$R$8,F469='Gear Train'!$R$7),VLOOKUP(E469,$C$15:$M$514,10,FALSE),IF(D469='Gear Train'!$R$3,"-",IF(F469='Gear Train'!$R$3,1,H469/VLOOKUP(E469,$Q$15:$T$514,4,FALSE)))))</f>
        <v/>
      </c>
      <c r="N469" s="26" t="str">
        <f t="shared" si="34"/>
        <v/>
      </c>
      <c r="O469" s="28" t="str">
        <f t="shared" si="35"/>
        <v/>
      </c>
      <c r="Q469" s="21"/>
      <c r="R469" s="21"/>
      <c r="S469" s="29"/>
      <c r="T469" s="29"/>
      <c r="U469" s="29"/>
      <c r="AD469" s="1"/>
      <c r="AE469" s="1"/>
      <c r="AF469" s="1"/>
      <c r="AG469" s="1"/>
      <c r="AH469" s="1"/>
    </row>
    <row r="470" spans="2:34">
      <c r="B470" s="20"/>
      <c r="C470" s="21"/>
      <c r="D470" s="22" t="str">
        <f t="shared" si="32"/>
        <v/>
      </c>
      <c r="E470" s="21"/>
      <c r="F470" s="24" t="str">
        <f t="shared" si="33"/>
        <v/>
      </c>
      <c r="G470" s="25" t="str">
        <f>IF(C470="","",IF(D470='Gear Train'!$R$3,"-",VLOOKUP(C470,$Q$15:$S$514,3,FALSE)))</f>
        <v/>
      </c>
      <c r="H470" s="25" t="str">
        <f>IF(C470="","",IF(OR(D470='Gear Train'!$R$7,D470='Gear Train'!$R$3,D470='Gear Train'!$R$8),"-",VLOOKUP(C470,$Q$15:$T$514,4,FALSE)))</f>
        <v/>
      </c>
      <c r="I470" s="26" t="str">
        <f>IF(C470="","",IF(OR(D470='Gear Train'!$R$6,D470='Gear Train'!$R$7,D470='Gear Train'!$R$8,F470='Gear Train'!$R$7),VLOOKUP(E470,$C$15:$M$514,7,FALSE),IF(D470='Gear Train'!$R$3,VLOOKUP(C470,$Q$15:$U$514,5,FALSE),VLOOKUP(E470,$C$15:$M$514,7,FALSE)*M470)))</f>
        <v/>
      </c>
      <c r="J470" s="26" t="str">
        <f>IF(C470="","",IF(OR(D470='Gear Train'!$R$6,D470='Gear Train'!$R$7,D470='Gear Train'!$R$8,F470='Gear Train'!$R$7),VLOOKUP(E470,$C$15:$M$514,8,FALSE),IF(D470='Gear Train'!$R$3,E470/I470,VLOOKUP(E470,$C$15:$M$514,8,FALSE)/M470)))</f>
        <v/>
      </c>
      <c r="K470" s="27" t="str">
        <f>IF(C470="","",IF(E470=$C$10,$C$11,IF(OR(D470='Gear Train'!$R$4,D470='Gear Train'!$R$5),IF(OR(F470='Gear Train'!$R$4,F470='Gear Train'!$R$5,F470='Gear Train'!$R$6),IF(VLOOKUP(E470,$C$15:$M$514,9,FALSE)='Gear Train'!$C$3,'Gear Train'!$C$4,'Gear Train'!$C$3),VLOOKUP(E470,$C$15:$M$514,9,FALSE)),VLOOKUP(E470,$C$15:$M$514,9,FALSE))))</f>
        <v/>
      </c>
      <c r="L470" s="26" t="str">
        <f>IF(C470="","",IF(G470="-","-",IF(K470='Gear Train'!$C$3,MOD(G470+J470*360,360),MOD(G470-J470*360,360))))</f>
        <v/>
      </c>
      <c r="M470" s="26" t="str">
        <f>IF(C470="","",IF(OR(D470='Gear Train'!$R$6,D470='Gear Train'!$R$7,D470='Gear Train'!$R$8,F470='Gear Train'!$R$7),VLOOKUP(E470,$C$15:$M$514,10,FALSE),IF(D470='Gear Train'!$R$3,"-",IF(F470='Gear Train'!$R$3,1,H470/VLOOKUP(E470,$Q$15:$T$514,4,FALSE)))))</f>
        <v/>
      </c>
      <c r="N470" s="26" t="str">
        <f t="shared" si="34"/>
        <v/>
      </c>
      <c r="O470" s="28" t="str">
        <f t="shared" si="35"/>
        <v/>
      </c>
      <c r="Q470" s="21"/>
      <c r="R470" s="21"/>
      <c r="S470" s="29"/>
      <c r="T470" s="29"/>
      <c r="U470" s="29"/>
      <c r="AD470" s="1"/>
      <c r="AE470" s="1"/>
      <c r="AF470" s="1"/>
      <c r="AG470" s="1"/>
      <c r="AH470" s="1"/>
    </row>
    <row r="471" spans="2:34">
      <c r="B471" s="20"/>
      <c r="C471" s="21"/>
      <c r="D471" s="22" t="str">
        <f t="shared" si="32"/>
        <v/>
      </c>
      <c r="E471" s="21"/>
      <c r="F471" s="24" t="str">
        <f t="shared" si="33"/>
        <v/>
      </c>
      <c r="G471" s="25" t="str">
        <f>IF(C471="","",IF(D471='Gear Train'!$R$3,"-",VLOOKUP(C471,$Q$15:$S$514,3,FALSE)))</f>
        <v/>
      </c>
      <c r="H471" s="25" t="str">
        <f>IF(C471="","",IF(OR(D471='Gear Train'!$R$7,D471='Gear Train'!$R$3,D471='Gear Train'!$R$8),"-",VLOOKUP(C471,$Q$15:$T$514,4,FALSE)))</f>
        <v/>
      </c>
      <c r="I471" s="26" t="str">
        <f>IF(C471="","",IF(OR(D471='Gear Train'!$R$6,D471='Gear Train'!$R$7,D471='Gear Train'!$R$8,F471='Gear Train'!$R$7),VLOOKUP(E471,$C$15:$M$514,7,FALSE),IF(D471='Gear Train'!$R$3,VLOOKUP(C471,$Q$15:$U$514,5,FALSE),VLOOKUP(E471,$C$15:$M$514,7,FALSE)*M471)))</f>
        <v/>
      </c>
      <c r="J471" s="26" t="str">
        <f>IF(C471="","",IF(OR(D471='Gear Train'!$R$6,D471='Gear Train'!$R$7,D471='Gear Train'!$R$8,F471='Gear Train'!$R$7),VLOOKUP(E471,$C$15:$M$514,8,FALSE),IF(D471='Gear Train'!$R$3,E471/I471,VLOOKUP(E471,$C$15:$M$514,8,FALSE)/M471)))</f>
        <v/>
      </c>
      <c r="K471" s="27" t="str">
        <f>IF(C471="","",IF(E471=$C$10,$C$11,IF(OR(D471='Gear Train'!$R$4,D471='Gear Train'!$R$5),IF(OR(F471='Gear Train'!$R$4,F471='Gear Train'!$R$5,F471='Gear Train'!$R$6),IF(VLOOKUP(E471,$C$15:$M$514,9,FALSE)='Gear Train'!$C$3,'Gear Train'!$C$4,'Gear Train'!$C$3),VLOOKUP(E471,$C$15:$M$514,9,FALSE)),VLOOKUP(E471,$C$15:$M$514,9,FALSE))))</f>
        <v/>
      </c>
      <c r="L471" s="26" t="str">
        <f>IF(C471="","",IF(G471="-","-",IF(K471='Gear Train'!$C$3,MOD(G471+J471*360,360),MOD(G471-J471*360,360))))</f>
        <v/>
      </c>
      <c r="M471" s="26" t="str">
        <f>IF(C471="","",IF(OR(D471='Gear Train'!$R$6,D471='Gear Train'!$R$7,D471='Gear Train'!$R$8,F471='Gear Train'!$R$7),VLOOKUP(E471,$C$15:$M$514,10,FALSE),IF(D471='Gear Train'!$R$3,"-",IF(F471='Gear Train'!$R$3,1,H471/VLOOKUP(E471,$Q$15:$T$514,4,FALSE)))))</f>
        <v/>
      </c>
      <c r="N471" s="26" t="str">
        <f t="shared" si="34"/>
        <v/>
      </c>
      <c r="O471" s="28" t="str">
        <f t="shared" si="35"/>
        <v/>
      </c>
      <c r="Q471" s="21"/>
      <c r="R471" s="21"/>
      <c r="S471" s="29"/>
      <c r="T471" s="29"/>
      <c r="U471" s="29"/>
      <c r="AD471" s="1"/>
      <c r="AE471" s="1"/>
      <c r="AF471" s="1"/>
      <c r="AG471" s="1"/>
      <c r="AH471" s="1"/>
    </row>
    <row r="472" spans="2:34">
      <c r="B472" s="20"/>
      <c r="C472" s="21"/>
      <c r="D472" s="22" t="str">
        <f t="shared" si="32"/>
        <v/>
      </c>
      <c r="E472" s="21"/>
      <c r="F472" s="24" t="str">
        <f t="shared" si="33"/>
        <v/>
      </c>
      <c r="G472" s="25" t="str">
        <f>IF(C472="","",IF(D472='Gear Train'!$R$3,"-",VLOOKUP(C472,$Q$15:$S$514,3,FALSE)))</f>
        <v/>
      </c>
      <c r="H472" s="25" t="str">
        <f>IF(C472="","",IF(OR(D472='Gear Train'!$R$7,D472='Gear Train'!$R$3,D472='Gear Train'!$R$8),"-",VLOOKUP(C472,$Q$15:$T$514,4,FALSE)))</f>
        <v/>
      </c>
      <c r="I472" s="26" t="str">
        <f>IF(C472="","",IF(OR(D472='Gear Train'!$R$6,D472='Gear Train'!$R$7,D472='Gear Train'!$R$8,F472='Gear Train'!$R$7),VLOOKUP(E472,$C$15:$M$514,7,FALSE),IF(D472='Gear Train'!$R$3,VLOOKUP(C472,$Q$15:$U$514,5,FALSE),VLOOKUP(E472,$C$15:$M$514,7,FALSE)*M472)))</f>
        <v/>
      </c>
      <c r="J472" s="26" t="str">
        <f>IF(C472="","",IF(OR(D472='Gear Train'!$R$6,D472='Gear Train'!$R$7,D472='Gear Train'!$R$8,F472='Gear Train'!$R$7),VLOOKUP(E472,$C$15:$M$514,8,FALSE),IF(D472='Gear Train'!$R$3,E472/I472,VLOOKUP(E472,$C$15:$M$514,8,FALSE)/M472)))</f>
        <v/>
      </c>
      <c r="K472" s="27" t="str">
        <f>IF(C472="","",IF(E472=$C$10,$C$11,IF(OR(D472='Gear Train'!$R$4,D472='Gear Train'!$R$5),IF(OR(F472='Gear Train'!$R$4,F472='Gear Train'!$R$5,F472='Gear Train'!$R$6),IF(VLOOKUP(E472,$C$15:$M$514,9,FALSE)='Gear Train'!$C$3,'Gear Train'!$C$4,'Gear Train'!$C$3),VLOOKUP(E472,$C$15:$M$514,9,FALSE)),VLOOKUP(E472,$C$15:$M$514,9,FALSE))))</f>
        <v/>
      </c>
      <c r="L472" s="26" t="str">
        <f>IF(C472="","",IF(G472="-","-",IF(K472='Gear Train'!$C$3,MOD(G472+J472*360,360),MOD(G472-J472*360,360))))</f>
        <v/>
      </c>
      <c r="M472" s="26" t="str">
        <f>IF(C472="","",IF(OR(D472='Gear Train'!$R$6,D472='Gear Train'!$R$7,D472='Gear Train'!$R$8,F472='Gear Train'!$R$7),VLOOKUP(E472,$C$15:$M$514,10,FALSE),IF(D472='Gear Train'!$R$3,"-",IF(F472='Gear Train'!$R$3,1,H472/VLOOKUP(E472,$Q$15:$T$514,4,FALSE)))))</f>
        <v/>
      </c>
      <c r="N472" s="26" t="str">
        <f t="shared" si="34"/>
        <v/>
      </c>
      <c r="O472" s="28" t="str">
        <f t="shared" si="35"/>
        <v/>
      </c>
      <c r="Q472" s="21"/>
      <c r="R472" s="21"/>
      <c r="S472" s="29"/>
      <c r="T472" s="29"/>
      <c r="U472" s="29"/>
      <c r="AD472" s="1"/>
      <c r="AE472" s="1"/>
      <c r="AF472" s="1"/>
      <c r="AG472" s="1"/>
      <c r="AH472" s="1"/>
    </row>
    <row r="473" spans="2:34">
      <c r="B473" s="20"/>
      <c r="C473" s="21"/>
      <c r="D473" s="22" t="str">
        <f t="shared" si="32"/>
        <v/>
      </c>
      <c r="E473" s="21"/>
      <c r="F473" s="24" t="str">
        <f t="shared" si="33"/>
        <v/>
      </c>
      <c r="G473" s="25" t="str">
        <f>IF(C473="","",IF(D473='Gear Train'!$R$3,"-",VLOOKUP(C473,$Q$15:$S$514,3,FALSE)))</f>
        <v/>
      </c>
      <c r="H473" s="25" t="str">
        <f>IF(C473="","",IF(OR(D473='Gear Train'!$R$7,D473='Gear Train'!$R$3,D473='Gear Train'!$R$8),"-",VLOOKUP(C473,$Q$15:$T$514,4,FALSE)))</f>
        <v/>
      </c>
      <c r="I473" s="26" t="str">
        <f>IF(C473="","",IF(OR(D473='Gear Train'!$R$6,D473='Gear Train'!$R$7,D473='Gear Train'!$R$8,F473='Gear Train'!$R$7),VLOOKUP(E473,$C$15:$M$514,7,FALSE),IF(D473='Gear Train'!$R$3,VLOOKUP(C473,$Q$15:$U$514,5,FALSE),VLOOKUP(E473,$C$15:$M$514,7,FALSE)*M473)))</f>
        <v/>
      </c>
      <c r="J473" s="26" t="str">
        <f>IF(C473="","",IF(OR(D473='Gear Train'!$R$6,D473='Gear Train'!$R$7,D473='Gear Train'!$R$8,F473='Gear Train'!$R$7),VLOOKUP(E473,$C$15:$M$514,8,FALSE),IF(D473='Gear Train'!$R$3,E473/I473,VLOOKUP(E473,$C$15:$M$514,8,FALSE)/M473)))</f>
        <v/>
      </c>
      <c r="K473" s="27" t="str">
        <f>IF(C473="","",IF(E473=$C$10,$C$11,IF(OR(D473='Gear Train'!$R$4,D473='Gear Train'!$R$5),IF(OR(F473='Gear Train'!$R$4,F473='Gear Train'!$R$5,F473='Gear Train'!$R$6),IF(VLOOKUP(E473,$C$15:$M$514,9,FALSE)='Gear Train'!$C$3,'Gear Train'!$C$4,'Gear Train'!$C$3),VLOOKUP(E473,$C$15:$M$514,9,FALSE)),VLOOKUP(E473,$C$15:$M$514,9,FALSE))))</f>
        <v/>
      </c>
      <c r="L473" s="26" t="str">
        <f>IF(C473="","",IF(G473="-","-",IF(K473='Gear Train'!$C$3,MOD(G473+J473*360,360),MOD(G473-J473*360,360))))</f>
        <v/>
      </c>
      <c r="M473" s="26" t="str">
        <f>IF(C473="","",IF(OR(D473='Gear Train'!$R$6,D473='Gear Train'!$R$7,D473='Gear Train'!$R$8,F473='Gear Train'!$R$7),VLOOKUP(E473,$C$15:$M$514,10,FALSE),IF(D473='Gear Train'!$R$3,"-",IF(F473='Gear Train'!$R$3,1,H473/VLOOKUP(E473,$Q$15:$T$514,4,FALSE)))))</f>
        <v/>
      </c>
      <c r="N473" s="26" t="str">
        <f t="shared" si="34"/>
        <v/>
      </c>
      <c r="O473" s="28" t="str">
        <f t="shared" si="35"/>
        <v/>
      </c>
      <c r="Q473" s="21"/>
      <c r="R473" s="21"/>
      <c r="S473" s="29"/>
      <c r="T473" s="29"/>
      <c r="U473" s="29"/>
      <c r="AD473" s="1"/>
      <c r="AE473" s="1"/>
      <c r="AF473" s="1"/>
      <c r="AG473" s="1"/>
      <c r="AH473" s="1"/>
    </row>
    <row r="474" spans="2:34">
      <c r="B474" s="20"/>
      <c r="C474" s="21"/>
      <c r="D474" s="22" t="str">
        <f t="shared" si="32"/>
        <v/>
      </c>
      <c r="E474" s="21"/>
      <c r="F474" s="24" t="str">
        <f t="shared" si="33"/>
        <v/>
      </c>
      <c r="G474" s="25" t="str">
        <f>IF(C474="","",IF(D474='Gear Train'!$R$3,"-",VLOOKUP(C474,$Q$15:$S$514,3,FALSE)))</f>
        <v/>
      </c>
      <c r="H474" s="25" t="str">
        <f>IF(C474="","",IF(OR(D474='Gear Train'!$R$7,D474='Gear Train'!$R$3,D474='Gear Train'!$R$8),"-",VLOOKUP(C474,$Q$15:$T$514,4,FALSE)))</f>
        <v/>
      </c>
      <c r="I474" s="26" t="str">
        <f>IF(C474="","",IF(OR(D474='Gear Train'!$R$6,D474='Gear Train'!$R$7,D474='Gear Train'!$R$8,F474='Gear Train'!$R$7),VLOOKUP(E474,$C$15:$M$514,7,FALSE),IF(D474='Gear Train'!$R$3,VLOOKUP(C474,$Q$15:$U$514,5,FALSE),VLOOKUP(E474,$C$15:$M$514,7,FALSE)*M474)))</f>
        <v/>
      </c>
      <c r="J474" s="26" t="str">
        <f>IF(C474="","",IF(OR(D474='Gear Train'!$R$6,D474='Gear Train'!$R$7,D474='Gear Train'!$R$8,F474='Gear Train'!$R$7),VLOOKUP(E474,$C$15:$M$514,8,FALSE),IF(D474='Gear Train'!$R$3,E474/I474,VLOOKUP(E474,$C$15:$M$514,8,FALSE)/M474)))</f>
        <v/>
      </c>
      <c r="K474" s="27" t="str">
        <f>IF(C474="","",IF(E474=$C$10,$C$11,IF(OR(D474='Gear Train'!$R$4,D474='Gear Train'!$R$5),IF(OR(F474='Gear Train'!$R$4,F474='Gear Train'!$R$5,F474='Gear Train'!$R$6),IF(VLOOKUP(E474,$C$15:$M$514,9,FALSE)='Gear Train'!$C$3,'Gear Train'!$C$4,'Gear Train'!$C$3),VLOOKUP(E474,$C$15:$M$514,9,FALSE)),VLOOKUP(E474,$C$15:$M$514,9,FALSE))))</f>
        <v/>
      </c>
      <c r="L474" s="26" t="str">
        <f>IF(C474="","",IF(G474="-","-",IF(K474='Gear Train'!$C$3,MOD(G474+J474*360,360),MOD(G474-J474*360,360))))</f>
        <v/>
      </c>
      <c r="M474" s="26" t="str">
        <f>IF(C474="","",IF(OR(D474='Gear Train'!$R$6,D474='Gear Train'!$R$7,D474='Gear Train'!$R$8,F474='Gear Train'!$R$7),VLOOKUP(E474,$C$15:$M$514,10,FALSE),IF(D474='Gear Train'!$R$3,"-",IF(F474='Gear Train'!$R$3,1,H474/VLOOKUP(E474,$Q$15:$T$514,4,FALSE)))))</f>
        <v/>
      </c>
      <c r="N474" s="26" t="str">
        <f t="shared" si="34"/>
        <v/>
      </c>
      <c r="O474" s="28" t="str">
        <f t="shared" si="35"/>
        <v/>
      </c>
      <c r="Q474" s="21"/>
      <c r="R474" s="21"/>
      <c r="S474" s="29"/>
      <c r="T474" s="29"/>
      <c r="U474" s="29"/>
      <c r="AD474" s="1"/>
      <c r="AE474" s="1"/>
      <c r="AF474" s="1"/>
      <c r="AG474" s="1"/>
      <c r="AH474" s="1"/>
    </row>
    <row r="475" spans="2:34">
      <c r="B475" s="20"/>
      <c r="C475" s="21"/>
      <c r="D475" s="22" t="str">
        <f t="shared" si="32"/>
        <v/>
      </c>
      <c r="E475" s="21"/>
      <c r="F475" s="24" t="str">
        <f t="shared" si="33"/>
        <v/>
      </c>
      <c r="G475" s="25" t="str">
        <f>IF(C475="","",IF(D475='Gear Train'!$R$3,"-",VLOOKUP(C475,$Q$15:$S$514,3,FALSE)))</f>
        <v/>
      </c>
      <c r="H475" s="25" t="str">
        <f>IF(C475="","",IF(OR(D475='Gear Train'!$R$7,D475='Gear Train'!$R$3,D475='Gear Train'!$R$8),"-",VLOOKUP(C475,$Q$15:$T$514,4,FALSE)))</f>
        <v/>
      </c>
      <c r="I475" s="26" t="str">
        <f>IF(C475="","",IF(OR(D475='Gear Train'!$R$6,D475='Gear Train'!$R$7,D475='Gear Train'!$R$8,F475='Gear Train'!$R$7),VLOOKUP(E475,$C$15:$M$514,7,FALSE),IF(D475='Gear Train'!$R$3,VLOOKUP(C475,$Q$15:$U$514,5,FALSE),VLOOKUP(E475,$C$15:$M$514,7,FALSE)*M475)))</f>
        <v/>
      </c>
      <c r="J475" s="26" t="str">
        <f>IF(C475="","",IF(OR(D475='Gear Train'!$R$6,D475='Gear Train'!$R$7,D475='Gear Train'!$R$8,F475='Gear Train'!$R$7),VLOOKUP(E475,$C$15:$M$514,8,FALSE),IF(D475='Gear Train'!$R$3,E475/I475,VLOOKUP(E475,$C$15:$M$514,8,FALSE)/M475)))</f>
        <v/>
      </c>
      <c r="K475" s="27" t="str">
        <f>IF(C475="","",IF(E475=$C$10,$C$11,IF(OR(D475='Gear Train'!$R$4,D475='Gear Train'!$R$5),IF(OR(F475='Gear Train'!$R$4,F475='Gear Train'!$R$5,F475='Gear Train'!$R$6),IF(VLOOKUP(E475,$C$15:$M$514,9,FALSE)='Gear Train'!$C$3,'Gear Train'!$C$4,'Gear Train'!$C$3),VLOOKUP(E475,$C$15:$M$514,9,FALSE)),VLOOKUP(E475,$C$15:$M$514,9,FALSE))))</f>
        <v/>
      </c>
      <c r="L475" s="26" t="str">
        <f>IF(C475="","",IF(G475="-","-",IF(K475='Gear Train'!$C$3,MOD(G475+J475*360,360),MOD(G475-J475*360,360))))</f>
        <v/>
      </c>
      <c r="M475" s="26" t="str">
        <f>IF(C475="","",IF(OR(D475='Gear Train'!$R$6,D475='Gear Train'!$R$7,D475='Gear Train'!$R$8,F475='Gear Train'!$R$7),VLOOKUP(E475,$C$15:$M$514,10,FALSE),IF(D475='Gear Train'!$R$3,"-",IF(F475='Gear Train'!$R$3,1,H475/VLOOKUP(E475,$Q$15:$T$514,4,FALSE)))))</f>
        <v/>
      </c>
      <c r="N475" s="26" t="str">
        <f t="shared" si="34"/>
        <v/>
      </c>
      <c r="O475" s="28" t="str">
        <f t="shared" si="35"/>
        <v/>
      </c>
      <c r="Q475" s="21"/>
      <c r="R475" s="21"/>
      <c r="S475" s="29"/>
      <c r="T475" s="29"/>
      <c r="U475" s="29"/>
      <c r="AD475" s="1"/>
      <c r="AE475" s="1"/>
      <c r="AF475" s="1"/>
      <c r="AG475" s="1"/>
      <c r="AH475" s="1"/>
    </row>
    <row r="476" spans="2:34">
      <c r="B476" s="20"/>
      <c r="C476" s="21"/>
      <c r="D476" s="22" t="str">
        <f t="shared" si="32"/>
        <v/>
      </c>
      <c r="E476" s="21"/>
      <c r="F476" s="24" t="str">
        <f t="shared" si="33"/>
        <v/>
      </c>
      <c r="G476" s="25" t="str">
        <f>IF(C476="","",IF(D476='Gear Train'!$R$3,"-",VLOOKUP(C476,$Q$15:$S$514,3,FALSE)))</f>
        <v/>
      </c>
      <c r="H476" s="25" t="str">
        <f>IF(C476="","",IF(OR(D476='Gear Train'!$R$7,D476='Gear Train'!$R$3,D476='Gear Train'!$R$8),"-",VLOOKUP(C476,$Q$15:$T$514,4,FALSE)))</f>
        <v/>
      </c>
      <c r="I476" s="26" t="str">
        <f>IF(C476="","",IF(OR(D476='Gear Train'!$R$6,D476='Gear Train'!$R$7,D476='Gear Train'!$R$8,F476='Gear Train'!$R$7),VLOOKUP(E476,$C$15:$M$514,7,FALSE),IF(D476='Gear Train'!$R$3,VLOOKUP(C476,$Q$15:$U$514,5,FALSE),VLOOKUP(E476,$C$15:$M$514,7,FALSE)*M476)))</f>
        <v/>
      </c>
      <c r="J476" s="26" t="str">
        <f>IF(C476="","",IF(OR(D476='Gear Train'!$R$6,D476='Gear Train'!$R$7,D476='Gear Train'!$R$8,F476='Gear Train'!$R$7),VLOOKUP(E476,$C$15:$M$514,8,FALSE),IF(D476='Gear Train'!$R$3,E476/I476,VLOOKUP(E476,$C$15:$M$514,8,FALSE)/M476)))</f>
        <v/>
      </c>
      <c r="K476" s="27" t="str">
        <f>IF(C476="","",IF(E476=$C$10,$C$11,IF(OR(D476='Gear Train'!$R$4,D476='Gear Train'!$R$5),IF(OR(F476='Gear Train'!$R$4,F476='Gear Train'!$R$5,F476='Gear Train'!$R$6),IF(VLOOKUP(E476,$C$15:$M$514,9,FALSE)='Gear Train'!$C$3,'Gear Train'!$C$4,'Gear Train'!$C$3),VLOOKUP(E476,$C$15:$M$514,9,FALSE)),VLOOKUP(E476,$C$15:$M$514,9,FALSE))))</f>
        <v/>
      </c>
      <c r="L476" s="26" t="str">
        <f>IF(C476="","",IF(G476="-","-",IF(K476='Gear Train'!$C$3,MOD(G476+J476*360,360),MOD(G476-J476*360,360))))</f>
        <v/>
      </c>
      <c r="M476" s="26" t="str">
        <f>IF(C476="","",IF(OR(D476='Gear Train'!$R$6,D476='Gear Train'!$R$7,D476='Gear Train'!$R$8,F476='Gear Train'!$R$7),VLOOKUP(E476,$C$15:$M$514,10,FALSE),IF(D476='Gear Train'!$R$3,"-",IF(F476='Gear Train'!$R$3,1,H476/VLOOKUP(E476,$Q$15:$T$514,4,FALSE)))))</f>
        <v/>
      </c>
      <c r="N476" s="26" t="str">
        <f t="shared" si="34"/>
        <v/>
      </c>
      <c r="O476" s="28" t="str">
        <f t="shared" si="35"/>
        <v/>
      </c>
      <c r="Q476" s="21"/>
      <c r="R476" s="21"/>
      <c r="S476" s="29"/>
      <c r="T476" s="29"/>
      <c r="U476" s="29"/>
      <c r="AD476" s="1"/>
      <c r="AE476" s="1"/>
      <c r="AF476" s="1"/>
      <c r="AG476" s="1"/>
      <c r="AH476" s="1"/>
    </row>
    <row r="477" spans="2:34">
      <c r="B477" s="20"/>
      <c r="C477" s="21"/>
      <c r="D477" s="22" t="str">
        <f t="shared" si="32"/>
        <v/>
      </c>
      <c r="E477" s="21"/>
      <c r="F477" s="24" t="str">
        <f t="shared" si="33"/>
        <v/>
      </c>
      <c r="G477" s="25" t="str">
        <f>IF(C477="","",IF(D477='Gear Train'!$R$3,"-",VLOOKUP(C477,$Q$15:$S$514,3,FALSE)))</f>
        <v/>
      </c>
      <c r="H477" s="25" t="str">
        <f>IF(C477="","",IF(OR(D477='Gear Train'!$R$7,D477='Gear Train'!$R$3,D477='Gear Train'!$R$8),"-",VLOOKUP(C477,$Q$15:$T$514,4,FALSE)))</f>
        <v/>
      </c>
      <c r="I477" s="26" t="str">
        <f>IF(C477="","",IF(OR(D477='Gear Train'!$R$6,D477='Gear Train'!$R$7,D477='Gear Train'!$R$8,F477='Gear Train'!$R$7),VLOOKUP(E477,$C$15:$M$514,7,FALSE),IF(D477='Gear Train'!$R$3,VLOOKUP(C477,$Q$15:$U$514,5,FALSE),VLOOKUP(E477,$C$15:$M$514,7,FALSE)*M477)))</f>
        <v/>
      </c>
      <c r="J477" s="26" t="str">
        <f>IF(C477="","",IF(OR(D477='Gear Train'!$R$6,D477='Gear Train'!$R$7,D477='Gear Train'!$R$8,F477='Gear Train'!$R$7),VLOOKUP(E477,$C$15:$M$514,8,FALSE),IF(D477='Gear Train'!$R$3,E477/I477,VLOOKUP(E477,$C$15:$M$514,8,FALSE)/M477)))</f>
        <v/>
      </c>
      <c r="K477" s="27" t="str">
        <f>IF(C477="","",IF(E477=$C$10,$C$11,IF(OR(D477='Gear Train'!$R$4,D477='Gear Train'!$R$5),IF(OR(F477='Gear Train'!$R$4,F477='Gear Train'!$R$5,F477='Gear Train'!$R$6),IF(VLOOKUP(E477,$C$15:$M$514,9,FALSE)='Gear Train'!$C$3,'Gear Train'!$C$4,'Gear Train'!$C$3),VLOOKUP(E477,$C$15:$M$514,9,FALSE)),VLOOKUP(E477,$C$15:$M$514,9,FALSE))))</f>
        <v/>
      </c>
      <c r="L477" s="26" t="str">
        <f>IF(C477="","",IF(G477="-","-",IF(K477='Gear Train'!$C$3,MOD(G477+J477*360,360),MOD(G477-J477*360,360))))</f>
        <v/>
      </c>
      <c r="M477" s="26" t="str">
        <f>IF(C477="","",IF(OR(D477='Gear Train'!$R$6,D477='Gear Train'!$R$7,D477='Gear Train'!$R$8,F477='Gear Train'!$R$7),VLOOKUP(E477,$C$15:$M$514,10,FALSE),IF(D477='Gear Train'!$R$3,"-",IF(F477='Gear Train'!$R$3,1,H477/VLOOKUP(E477,$Q$15:$T$514,4,FALSE)))))</f>
        <v/>
      </c>
      <c r="N477" s="26" t="str">
        <f t="shared" si="34"/>
        <v/>
      </c>
      <c r="O477" s="28" t="str">
        <f t="shared" si="35"/>
        <v/>
      </c>
      <c r="Q477" s="21"/>
      <c r="R477" s="21"/>
      <c r="S477" s="29"/>
      <c r="T477" s="29"/>
      <c r="U477" s="29"/>
      <c r="AD477" s="1"/>
      <c r="AE477" s="1"/>
      <c r="AF477" s="1"/>
      <c r="AG477" s="1"/>
      <c r="AH477" s="1"/>
    </row>
    <row r="478" spans="2:34">
      <c r="B478" s="20"/>
      <c r="C478" s="21"/>
      <c r="D478" s="22" t="str">
        <f t="shared" si="32"/>
        <v/>
      </c>
      <c r="E478" s="21"/>
      <c r="F478" s="24" t="str">
        <f t="shared" si="33"/>
        <v/>
      </c>
      <c r="G478" s="25" t="str">
        <f>IF(C478="","",IF(D478='Gear Train'!$R$3,"-",VLOOKUP(C478,$Q$15:$S$514,3,FALSE)))</f>
        <v/>
      </c>
      <c r="H478" s="25" t="str">
        <f>IF(C478="","",IF(OR(D478='Gear Train'!$R$7,D478='Gear Train'!$R$3,D478='Gear Train'!$R$8),"-",VLOOKUP(C478,$Q$15:$T$514,4,FALSE)))</f>
        <v/>
      </c>
      <c r="I478" s="26" t="str">
        <f>IF(C478="","",IF(OR(D478='Gear Train'!$R$6,D478='Gear Train'!$R$7,D478='Gear Train'!$R$8,F478='Gear Train'!$R$7),VLOOKUP(E478,$C$15:$M$514,7,FALSE),IF(D478='Gear Train'!$R$3,VLOOKUP(C478,$Q$15:$U$514,5,FALSE),VLOOKUP(E478,$C$15:$M$514,7,FALSE)*M478)))</f>
        <v/>
      </c>
      <c r="J478" s="26" t="str">
        <f>IF(C478="","",IF(OR(D478='Gear Train'!$R$6,D478='Gear Train'!$R$7,D478='Gear Train'!$R$8,F478='Gear Train'!$R$7),VLOOKUP(E478,$C$15:$M$514,8,FALSE),IF(D478='Gear Train'!$R$3,E478/I478,VLOOKUP(E478,$C$15:$M$514,8,FALSE)/M478)))</f>
        <v/>
      </c>
      <c r="K478" s="27" t="str">
        <f>IF(C478="","",IF(E478=$C$10,$C$11,IF(OR(D478='Gear Train'!$R$4,D478='Gear Train'!$R$5),IF(OR(F478='Gear Train'!$R$4,F478='Gear Train'!$R$5,F478='Gear Train'!$R$6),IF(VLOOKUP(E478,$C$15:$M$514,9,FALSE)='Gear Train'!$C$3,'Gear Train'!$C$4,'Gear Train'!$C$3),VLOOKUP(E478,$C$15:$M$514,9,FALSE)),VLOOKUP(E478,$C$15:$M$514,9,FALSE))))</f>
        <v/>
      </c>
      <c r="L478" s="26" t="str">
        <f>IF(C478="","",IF(G478="-","-",IF(K478='Gear Train'!$C$3,MOD(G478+J478*360,360),MOD(G478-J478*360,360))))</f>
        <v/>
      </c>
      <c r="M478" s="26" t="str">
        <f>IF(C478="","",IF(OR(D478='Gear Train'!$R$6,D478='Gear Train'!$R$7,D478='Gear Train'!$R$8,F478='Gear Train'!$R$7),VLOOKUP(E478,$C$15:$M$514,10,FALSE),IF(D478='Gear Train'!$R$3,"-",IF(F478='Gear Train'!$R$3,1,H478/VLOOKUP(E478,$Q$15:$T$514,4,FALSE)))))</f>
        <v/>
      </c>
      <c r="N478" s="26" t="str">
        <f t="shared" si="34"/>
        <v/>
      </c>
      <c r="O478" s="28" t="str">
        <f t="shared" si="35"/>
        <v/>
      </c>
      <c r="Q478" s="21"/>
      <c r="R478" s="21"/>
      <c r="S478" s="29"/>
      <c r="T478" s="29"/>
      <c r="U478" s="29"/>
      <c r="AD478" s="1"/>
      <c r="AE478" s="1"/>
      <c r="AF478" s="1"/>
      <c r="AG478" s="1"/>
      <c r="AH478" s="1"/>
    </row>
    <row r="479" spans="2:34">
      <c r="B479" s="20"/>
      <c r="C479" s="21"/>
      <c r="D479" s="22" t="str">
        <f t="shared" si="32"/>
        <v/>
      </c>
      <c r="E479" s="21"/>
      <c r="F479" s="24" t="str">
        <f t="shared" si="33"/>
        <v/>
      </c>
      <c r="G479" s="25" t="str">
        <f>IF(C479="","",IF(D479='Gear Train'!$R$3,"-",VLOOKUP(C479,$Q$15:$S$514,3,FALSE)))</f>
        <v/>
      </c>
      <c r="H479" s="25" t="str">
        <f>IF(C479="","",IF(OR(D479='Gear Train'!$R$7,D479='Gear Train'!$R$3,D479='Gear Train'!$R$8),"-",VLOOKUP(C479,$Q$15:$T$514,4,FALSE)))</f>
        <v/>
      </c>
      <c r="I479" s="26" t="str">
        <f>IF(C479="","",IF(OR(D479='Gear Train'!$R$6,D479='Gear Train'!$R$7,D479='Gear Train'!$R$8,F479='Gear Train'!$R$7),VLOOKUP(E479,$C$15:$M$514,7,FALSE),IF(D479='Gear Train'!$R$3,VLOOKUP(C479,$Q$15:$U$514,5,FALSE),VLOOKUP(E479,$C$15:$M$514,7,FALSE)*M479)))</f>
        <v/>
      </c>
      <c r="J479" s="26" t="str">
        <f>IF(C479="","",IF(OR(D479='Gear Train'!$R$6,D479='Gear Train'!$R$7,D479='Gear Train'!$R$8,F479='Gear Train'!$R$7),VLOOKUP(E479,$C$15:$M$514,8,FALSE),IF(D479='Gear Train'!$R$3,E479/I479,VLOOKUP(E479,$C$15:$M$514,8,FALSE)/M479)))</f>
        <v/>
      </c>
      <c r="K479" s="27" t="str">
        <f>IF(C479="","",IF(E479=$C$10,$C$11,IF(OR(D479='Gear Train'!$R$4,D479='Gear Train'!$R$5),IF(OR(F479='Gear Train'!$R$4,F479='Gear Train'!$R$5,F479='Gear Train'!$R$6),IF(VLOOKUP(E479,$C$15:$M$514,9,FALSE)='Gear Train'!$C$3,'Gear Train'!$C$4,'Gear Train'!$C$3),VLOOKUP(E479,$C$15:$M$514,9,FALSE)),VLOOKUP(E479,$C$15:$M$514,9,FALSE))))</f>
        <v/>
      </c>
      <c r="L479" s="26" t="str">
        <f>IF(C479="","",IF(G479="-","-",IF(K479='Gear Train'!$C$3,MOD(G479+J479*360,360),MOD(G479-J479*360,360))))</f>
        <v/>
      </c>
      <c r="M479" s="26" t="str">
        <f>IF(C479="","",IF(OR(D479='Gear Train'!$R$6,D479='Gear Train'!$R$7,D479='Gear Train'!$R$8,F479='Gear Train'!$R$7),VLOOKUP(E479,$C$15:$M$514,10,FALSE),IF(D479='Gear Train'!$R$3,"-",IF(F479='Gear Train'!$R$3,1,H479/VLOOKUP(E479,$Q$15:$T$514,4,FALSE)))))</f>
        <v/>
      </c>
      <c r="N479" s="26" t="str">
        <f t="shared" si="34"/>
        <v/>
      </c>
      <c r="O479" s="28" t="str">
        <f t="shared" si="35"/>
        <v/>
      </c>
      <c r="Q479" s="21"/>
      <c r="R479" s="21"/>
      <c r="S479" s="29"/>
      <c r="T479" s="29"/>
      <c r="U479" s="29"/>
      <c r="AD479" s="1"/>
      <c r="AE479" s="1"/>
      <c r="AF479" s="1"/>
      <c r="AG479" s="1"/>
      <c r="AH479" s="1"/>
    </row>
    <row r="480" spans="2:34">
      <c r="B480" s="20"/>
      <c r="C480" s="21"/>
      <c r="D480" s="22" t="str">
        <f t="shared" si="32"/>
        <v/>
      </c>
      <c r="E480" s="21"/>
      <c r="F480" s="24" t="str">
        <f t="shared" si="33"/>
        <v/>
      </c>
      <c r="G480" s="25" t="str">
        <f>IF(C480="","",IF(D480='Gear Train'!$R$3,"-",VLOOKUP(C480,$Q$15:$S$514,3,FALSE)))</f>
        <v/>
      </c>
      <c r="H480" s="25" t="str">
        <f>IF(C480="","",IF(OR(D480='Gear Train'!$R$7,D480='Gear Train'!$R$3,D480='Gear Train'!$R$8),"-",VLOOKUP(C480,$Q$15:$T$514,4,FALSE)))</f>
        <v/>
      </c>
      <c r="I480" s="26" t="str">
        <f>IF(C480="","",IF(OR(D480='Gear Train'!$R$6,D480='Gear Train'!$R$7,D480='Gear Train'!$R$8,F480='Gear Train'!$R$7),VLOOKUP(E480,$C$15:$M$514,7,FALSE),IF(D480='Gear Train'!$R$3,VLOOKUP(C480,$Q$15:$U$514,5,FALSE),VLOOKUP(E480,$C$15:$M$514,7,FALSE)*M480)))</f>
        <v/>
      </c>
      <c r="J480" s="26" t="str">
        <f>IF(C480="","",IF(OR(D480='Gear Train'!$R$6,D480='Gear Train'!$R$7,D480='Gear Train'!$R$8,F480='Gear Train'!$R$7),VLOOKUP(E480,$C$15:$M$514,8,FALSE),IF(D480='Gear Train'!$R$3,E480/I480,VLOOKUP(E480,$C$15:$M$514,8,FALSE)/M480)))</f>
        <v/>
      </c>
      <c r="K480" s="27" t="str">
        <f>IF(C480="","",IF(E480=$C$10,$C$11,IF(OR(D480='Gear Train'!$R$4,D480='Gear Train'!$R$5),IF(OR(F480='Gear Train'!$R$4,F480='Gear Train'!$R$5,F480='Gear Train'!$R$6),IF(VLOOKUP(E480,$C$15:$M$514,9,FALSE)='Gear Train'!$C$3,'Gear Train'!$C$4,'Gear Train'!$C$3),VLOOKUP(E480,$C$15:$M$514,9,FALSE)),VLOOKUP(E480,$C$15:$M$514,9,FALSE))))</f>
        <v/>
      </c>
      <c r="L480" s="26" t="str">
        <f>IF(C480="","",IF(G480="-","-",IF(K480='Gear Train'!$C$3,MOD(G480+J480*360,360),MOD(G480-J480*360,360))))</f>
        <v/>
      </c>
      <c r="M480" s="26" t="str">
        <f>IF(C480="","",IF(OR(D480='Gear Train'!$R$6,D480='Gear Train'!$R$7,D480='Gear Train'!$R$8,F480='Gear Train'!$R$7),VLOOKUP(E480,$C$15:$M$514,10,FALSE),IF(D480='Gear Train'!$R$3,"-",IF(F480='Gear Train'!$R$3,1,H480/VLOOKUP(E480,$Q$15:$T$514,4,FALSE)))))</f>
        <v/>
      </c>
      <c r="N480" s="26" t="str">
        <f t="shared" si="34"/>
        <v/>
      </c>
      <c r="O480" s="28" t="str">
        <f t="shared" si="35"/>
        <v/>
      </c>
      <c r="Q480" s="21"/>
      <c r="R480" s="21"/>
      <c r="S480" s="29"/>
      <c r="T480" s="29"/>
      <c r="U480" s="29"/>
      <c r="AD480" s="1"/>
      <c r="AE480" s="1"/>
      <c r="AF480" s="1"/>
      <c r="AG480" s="1"/>
      <c r="AH480" s="1"/>
    </row>
    <row r="481" spans="2:34">
      <c r="B481" s="20"/>
      <c r="C481" s="21"/>
      <c r="D481" s="22" t="str">
        <f t="shared" si="32"/>
        <v/>
      </c>
      <c r="E481" s="21"/>
      <c r="F481" s="24" t="str">
        <f t="shared" si="33"/>
        <v/>
      </c>
      <c r="G481" s="25" t="str">
        <f>IF(C481="","",IF(D481='Gear Train'!$R$3,"-",VLOOKUP(C481,$Q$15:$S$514,3,FALSE)))</f>
        <v/>
      </c>
      <c r="H481" s="25" t="str">
        <f>IF(C481="","",IF(OR(D481='Gear Train'!$R$7,D481='Gear Train'!$R$3,D481='Gear Train'!$R$8),"-",VLOOKUP(C481,$Q$15:$T$514,4,FALSE)))</f>
        <v/>
      </c>
      <c r="I481" s="26" t="str">
        <f>IF(C481="","",IF(OR(D481='Gear Train'!$R$6,D481='Gear Train'!$R$7,D481='Gear Train'!$R$8,F481='Gear Train'!$R$7),VLOOKUP(E481,$C$15:$M$514,7,FALSE),IF(D481='Gear Train'!$R$3,VLOOKUP(C481,$Q$15:$U$514,5,FALSE),VLOOKUP(E481,$C$15:$M$514,7,FALSE)*M481)))</f>
        <v/>
      </c>
      <c r="J481" s="26" t="str">
        <f>IF(C481="","",IF(OR(D481='Gear Train'!$R$6,D481='Gear Train'!$R$7,D481='Gear Train'!$R$8,F481='Gear Train'!$R$7),VLOOKUP(E481,$C$15:$M$514,8,FALSE),IF(D481='Gear Train'!$R$3,E481/I481,VLOOKUP(E481,$C$15:$M$514,8,FALSE)/M481)))</f>
        <v/>
      </c>
      <c r="K481" s="27" t="str">
        <f>IF(C481="","",IF(E481=$C$10,$C$11,IF(OR(D481='Gear Train'!$R$4,D481='Gear Train'!$R$5),IF(OR(F481='Gear Train'!$R$4,F481='Gear Train'!$R$5,F481='Gear Train'!$R$6),IF(VLOOKUP(E481,$C$15:$M$514,9,FALSE)='Gear Train'!$C$3,'Gear Train'!$C$4,'Gear Train'!$C$3),VLOOKUP(E481,$C$15:$M$514,9,FALSE)),VLOOKUP(E481,$C$15:$M$514,9,FALSE))))</f>
        <v/>
      </c>
      <c r="L481" s="26" t="str">
        <f>IF(C481="","",IF(G481="-","-",IF(K481='Gear Train'!$C$3,MOD(G481+J481*360,360),MOD(G481-J481*360,360))))</f>
        <v/>
      </c>
      <c r="M481" s="26" t="str">
        <f>IF(C481="","",IF(OR(D481='Gear Train'!$R$6,D481='Gear Train'!$R$7,D481='Gear Train'!$R$8,F481='Gear Train'!$R$7),VLOOKUP(E481,$C$15:$M$514,10,FALSE),IF(D481='Gear Train'!$R$3,"-",IF(F481='Gear Train'!$R$3,1,H481/VLOOKUP(E481,$Q$15:$T$514,4,FALSE)))))</f>
        <v/>
      </c>
      <c r="N481" s="26" t="str">
        <f t="shared" si="34"/>
        <v/>
      </c>
      <c r="O481" s="28" t="str">
        <f t="shared" si="35"/>
        <v/>
      </c>
      <c r="Q481" s="21"/>
      <c r="R481" s="21"/>
      <c r="S481" s="29"/>
      <c r="T481" s="29"/>
      <c r="U481" s="29"/>
      <c r="AD481" s="1"/>
      <c r="AE481" s="1"/>
      <c r="AF481" s="1"/>
      <c r="AG481" s="1"/>
      <c r="AH481" s="1"/>
    </row>
    <row r="482" spans="2:34">
      <c r="B482" s="20"/>
      <c r="C482" s="21"/>
      <c r="D482" s="22" t="str">
        <f t="shared" si="32"/>
        <v/>
      </c>
      <c r="E482" s="21"/>
      <c r="F482" s="24" t="str">
        <f t="shared" si="33"/>
        <v/>
      </c>
      <c r="G482" s="25" t="str">
        <f>IF(C482="","",IF(D482='Gear Train'!$R$3,"-",VLOOKUP(C482,$Q$15:$S$514,3,FALSE)))</f>
        <v/>
      </c>
      <c r="H482" s="25" t="str">
        <f>IF(C482="","",IF(OR(D482='Gear Train'!$R$7,D482='Gear Train'!$R$3,D482='Gear Train'!$R$8),"-",VLOOKUP(C482,$Q$15:$T$514,4,FALSE)))</f>
        <v/>
      </c>
      <c r="I482" s="26" t="str">
        <f>IF(C482="","",IF(OR(D482='Gear Train'!$R$6,D482='Gear Train'!$R$7,D482='Gear Train'!$R$8,F482='Gear Train'!$R$7),VLOOKUP(E482,$C$15:$M$514,7,FALSE),IF(D482='Gear Train'!$R$3,VLOOKUP(C482,$Q$15:$U$514,5,FALSE),VLOOKUP(E482,$C$15:$M$514,7,FALSE)*M482)))</f>
        <v/>
      </c>
      <c r="J482" s="26" t="str">
        <f>IF(C482="","",IF(OR(D482='Gear Train'!$R$6,D482='Gear Train'!$R$7,D482='Gear Train'!$R$8,F482='Gear Train'!$R$7),VLOOKUP(E482,$C$15:$M$514,8,FALSE),IF(D482='Gear Train'!$R$3,E482/I482,VLOOKUP(E482,$C$15:$M$514,8,FALSE)/M482)))</f>
        <v/>
      </c>
      <c r="K482" s="27" t="str">
        <f>IF(C482="","",IF(E482=$C$10,$C$11,IF(OR(D482='Gear Train'!$R$4,D482='Gear Train'!$R$5),IF(OR(F482='Gear Train'!$R$4,F482='Gear Train'!$R$5,F482='Gear Train'!$R$6),IF(VLOOKUP(E482,$C$15:$M$514,9,FALSE)='Gear Train'!$C$3,'Gear Train'!$C$4,'Gear Train'!$C$3),VLOOKUP(E482,$C$15:$M$514,9,FALSE)),VLOOKUP(E482,$C$15:$M$514,9,FALSE))))</f>
        <v/>
      </c>
      <c r="L482" s="26" t="str">
        <f>IF(C482="","",IF(G482="-","-",IF(K482='Gear Train'!$C$3,MOD(G482+J482*360,360),MOD(G482-J482*360,360))))</f>
        <v/>
      </c>
      <c r="M482" s="26" t="str">
        <f>IF(C482="","",IF(OR(D482='Gear Train'!$R$6,D482='Gear Train'!$R$7,D482='Gear Train'!$R$8,F482='Gear Train'!$R$7),VLOOKUP(E482,$C$15:$M$514,10,FALSE),IF(D482='Gear Train'!$R$3,"-",IF(F482='Gear Train'!$R$3,1,H482/VLOOKUP(E482,$Q$15:$T$514,4,FALSE)))))</f>
        <v/>
      </c>
      <c r="N482" s="26" t="str">
        <f t="shared" si="34"/>
        <v/>
      </c>
      <c r="O482" s="28" t="str">
        <f t="shared" si="35"/>
        <v/>
      </c>
      <c r="Q482" s="21"/>
      <c r="R482" s="21"/>
      <c r="S482" s="29"/>
      <c r="T482" s="29"/>
      <c r="U482" s="29"/>
      <c r="AD482" s="1"/>
      <c r="AE482" s="1"/>
      <c r="AF482" s="1"/>
      <c r="AG482" s="1"/>
      <c r="AH482" s="1"/>
    </row>
    <row r="483" spans="2:34">
      <c r="B483" s="20"/>
      <c r="C483" s="21"/>
      <c r="D483" s="22" t="str">
        <f t="shared" si="32"/>
        <v/>
      </c>
      <c r="E483" s="21"/>
      <c r="F483" s="24" t="str">
        <f t="shared" si="33"/>
        <v/>
      </c>
      <c r="G483" s="25" t="str">
        <f>IF(C483="","",IF(D483='Gear Train'!$R$3,"-",VLOOKUP(C483,$Q$15:$S$514,3,FALSE)))</f>
        <v/>
      </c>
      <c r="H483" s="25" t="str">
        <f>IF(C483="","",IF(OR(D483='Gear Train'!$R$7,D483='Gear Train'!$R$3,D483='Gear Train'!$R$8),"-",VLOOKUP(C483,$Q$15:$T$514,4,FALSE)))</f>
        <v/>
      </c>
      <c r="I483" s="26" t="str">
        <f>IF(C483="","",IF(OR(D483='Gear Train'!$R$6,D483='Gear Train'!$R$7,D483='Gear Train'!$R$8,F483='Gear Train'!$R$7),VLOOKUP(E483,$C$15:$M$514,7,FALSE),IF(D483='Gear Train'!$R$3,VLOOKUP(C483,$Q$15:$U$514,5,FALSE),VLOOKUP(E483,$C$15:$M$514,7,FALSE)*M483)))</f>
        <v/>
      </c>
      <c r="J483" s="26" t="str">
        <f>IF(C483="","",IF(OR(D483='Gear Train'!$R$6,D483='Gear Train'!$R$7,D483='Gear Train'!$R$8,F483='Gear Train'!$R$7),VLOOKUP(E483,$C$15:$M$514,8,FALSE),IF(D483='Gear Train'!$R$3,E483/I483,VLOOKUP(E483,$C$15:$M$514,8,FALSE)/M483)))</f>
        <v/>
      </c>
      <c r="K483" s="27" t="str">
        <f>IF(C483="","",IF(E483=$C$10,$C$11,IF(OR(D483='Gear Train'!$R$4,D483='Gear Train'!$R$5),IF(OR(F483='Gear Train'!$R$4,F483='Gear Train'!$R$5,F483='Gear Train'!$R$6),IF(VLOOKUP(E483,$C$15:$M$514,9,FALSE)='Gear Train'!$C$3,'Gear Train'!$C$4,'Gear Train'!$C$3),VLOOKUP(E483,$C$15:$M$514,9,FALSE)),VLOOKUP(E483,$C$15:$M$514,9,FALSE))))</f>
        <v/>
      </c>
      <c r="L483" s="26" t="str">
        <f>IF(C483="","",IF(G483="-","-",IF(K483='Gear Train'!$C$3,MOD(G483+J483*360,360),MOD(G483-J483*360,360))))</f>
        <v/>
      </c>
      <c r="M483" s="26" t="str">
        <f>IF(C483="","",IF(OR(D483='Gear Train'!$R$6,D483='Gear Train'!$R$7,D483='Gear Train'!$R$8,F483='Gear Train'!$R$7),VLOOKUP(E483,$C$15:$M$514,10,FALSE),IF(D483='Gear Train'!$R$3,"-",IF(F483='Gear Train'!$R$3,1,H483/VLOOKUP(E483,$Q$15:$T$514,4,FALSE)))))</f>
        <v/>
      </c>
      <c r="N483" s="26" t="str">
        <f t="shared" si="34"/>
        <v/>
      </c>
      <c r="O483" s="28" t="str">
        <f t="shared" si="35"/>
        <v/>
      </c>
      <c r="Q483" s="21"/>
      <c r="R483" s="21"/>
      <c r="S483" s="29"/>
      <c r="T483" s="29"/>
      <c r="U483" s="29"/>
      <c r="AD483" s="1"/>
      <c r="AE483" s="1"/>
      <c r="AF483" s="1"/>
      <c r="AG483" s="1"/>
      <c r="AH483" s="1"/>
    </row>
    <row r="484" spans="2:34">
      <c r="B484" s="20"/>
      <c r="C484" s="21"/>
      <c r="D484" s="22" t="str">
        <f t="shared" si="32"/>
        <v/>
      </c>
      <c r="E484" s="21"/>
      <c r="F484" s="24" t="str">
        <f t="shared" si="33"/>
        <v/>
      </c>
      <c r="G484" s="25" t="str">
        <f>IF(C484="","",IF(D484='Gear Train'!$R$3,"-",VLOOKUP(C484,$Q$15:$S$514,3,FALSE)))</f>
        <v/>
      </c>
      <c r="H484" s="25" t="str">
        <f>IF(C484="","",IF(OR(D484='Gear Train'!$R$7,D484='Gear Train'!$R$3,D484='Gear Train'!$R$8),"-",VLOOKUP(C484,$Q$15:$T$514,4,FALSE)))</f>
        <v/>
      </c>
      <c r="I484" s="26" t="str">
        <f>IF(C484="","",IF(OR(D484='Gear Train'!$R$6,D484='Gear Train'!$R$7,D484='Gear Train'!$R$8,F484='Gear Train'!$R$7),VLOOKUP(E484,$C$15:$M$514,7,FALSE),IF(D484='Gear Train'!$R$3,VLOOKUP(C484,$Q$15:$U$514,5,FALSE),VLOOKUP(E484,$C$15:$M$514,7,FALSE)*M484)))</f>
        <v/>
      </c>
      <c r="J484" s="26" t="str">
        <f>IF(C484="","",IF(OR(D484='Gear Train'!$R$6,D484='Gear Train'!$R$7,D484='Gear Train'!$R$8,F484='Gear Train'!$R$7),VLOOKUP(E484,$C$15:$M$514,8,FALSE),IF(D484='Gear Train'!$R$3,E484/I484,VLOOKUP(E484,$C$15:$M$514,8,FALSE)/M484)))</f>
        <v/>
      </c>
      <c r="K484" s="27" t="str">
        <f>IF(C484="","",IF(E484=$C$10,$C$11,IF(OR(D484='Gear Train'!$R$4,D484='Gear Train'!$R$5),IF(OR(F484='Gear Train'!$R$4,F484='Gear Train'!$R$5,F484='Gear Train'!$R$6),IF(VLOOKUP(E484,$C$15:$M$514,9,FALSE)='Gear Train'!$C$3,'Gear Train'!$C$4,'Gear Train'!$C$3),VLOOKUP(E484,$C$15:$M$514,9,FALSE)),VLOOKUP(E484,$C$15:$M$514,9,FALSE))))</f>
        <v/>
      </c>
      <c r="L484" s="26" t="str">
        <f>IF(C484="","",IF(G484="-","-",IF(K484='Gear Train'!$C$3,MOD(G484+J484*360,360),MOD(G484-J484*360,360))))</f>
        <v/>
      </c>
      <c r="M484" s="26" t="str">
        <f>IF(C484="","",IF(OR(D484='Gear Train'!$R$6,D484='Gear Train'!$R$7,D484='Gear Train'!$R$8,F484='Gear Train'!$R$7),VLOOKUP(E484,$C$15:$M$514,10,FALSE),IF(D484='Gear Train'!$R$3,"-",IF(F484='Gear Train'!$R$3,1,H484/VLOOKUP(E484,$Q$15:$T$514,4,FALSE)))))</f>
        <v/>
      </c>
      <c r="N484" s="26" t="str">
        <f t="shared" si="34"/>
        <v/>
      </c>
      <c r="O484" s="28" t="str">
        <f t="shared" si="35"/>
        <v/>
      </c>
      <c r="Q484" s="21"/>
      <c r="R484" s="21"/>
      <c r="S484" s="29"/>
      <c r="T484" s="29"/>
      <c r="U484" s="29"/>
      <c r="AD484" s="1"/>
      <c r="AE484" s="1"/>
      <c r="AF484" s="1"/>
      <c r="AG484" s="1"/>
      <c r="AH484" s="1"/>
    </row>
    <row r="485" spans="2:34">
      <c r="B485" s="20"/>
      <c r="C485" s="21"/>
      <c r="D485" s="22" t="str">
        <f t="shared" si="32"/>
        <v/>
      </c>
      <c r="E485" s="21"/>
      <c r="F485" s="24" t="str">
        <f t="shared" si="33"/>
        <v/>
      </c>
      <c r="G485" s="25" t="str">
        <f>IF(C485="","",IF(D485='Gear Train'!$R$3,"-",VLOOKUP(C485,$Q$15:$S$514,3,FALSE)))</f>
        <v/>
      </c>
      <c r="H485" s="25" t="str">
        <f>IF(C485="","",IF(OR(D485='Gear Train'!$R$7,D485='Gear Train'!$R$3,D485='Gear Train'!$R$8),"-",VLOOKUP(C485,$Q$15:$T$514,4,FALSE)))</f>
        <v/>
      </c>
      <c r="I485" s="26" t="str">
        <f>IF(C485="","",IF(OR(D485='Gear Train'!$R$6,D485='Gear Train'!$R$7,D485='Gear Train'!$R$8,F485='Gear Train'!$R$7),VLOOKUP(E485,$C$15:$M$514,7,FALSE),IF(D485='Gear Train'!$R$3,VLOOKUP(C485,$Q$15:$U$514,5,FALSE),VLOOKUP(E485,$C$15:$M$514,7,FALSE)*M485)))</f>
        <v/>
      </c>
      <c r="J485" s="26" t="str">
        <f>IF(C485="","",IF(OR(D485='Gear Train'!$R$6,D485='Gear Train'!$R$7,D485='Gear Train'!$R$8,F485='Gear Train'!$R$7),VLOOKUP(E485,$C$15:$M$514,8,FALSE),IF(D485='Gear Train'!$R$3,E485/I485,VLOOKUP(E485,$C$15:$M$514,8,FALSE)/M485)))</f>
        <v/>
      </c>
      <c r="K485" s="27" t="str">
        <f>IF(C485="","",IF(E485=$C$10,$C$11,IF(OR(D485='Gear Train'!$R$4,D485='Gear Train'!$R$5),IF(OR(F485='Gear Train'!$R$4,F485='Gear Train'!$R$5,F485='Gear Train'!$R$6),IF(VLOOKUP(E485,$C$15:$M$514,9,FALSE)='Gear Train'!$C$3,'Gear Train'!$C$4,'Gear Train'!$C$3),VLOOKUP(E485,$C$15:$M$514,9,FALSE)),VLOOKUP(E485,$C$15:$M$514,9,FALSE))))</f>
        <v/>
      </c>
      <c r="L485" s="26" t="str">
        <f>IF(C485="","",IF(G485="-","-",IF(K485='Gear Train'!$C$3,MOD(G485+J485*360,360),MOD(G485-J485*360,360))))</f>
        <v/>
      </c>
      <c r="M485" s="26" t="str">
        <f>IF(C485="","",IF(OR(D485='Gear Train'!$R$6,D485='Gear Train'!$R$7,D485='Gear Train'!$R$8,F485='Gear Train'!$R$7),VLOOKUP(E485,$C$15:$M$514,10,FALSE),IF(D485='Gear Train'!$R$3,"-",IF(F485='Gear Train'!$R$3,1,H485/VLOOKUP(E485,$Q$15:$T$514,4,FALSE)))))</f>
        <v/>
      </c>
      <c r="N485" s="26" t="str">
        <f t="shared" si="34"/>
        <v/>
      </c>
      <c r="O485" s="28" t="str">
        <f t="shared" si="35"/>
        <v/>
      </c>
      <c r="Q485" s="21"/>
      <c r="R485" s="21"/>
      <c r="S485" s="29"/>
      <c r="T485" s="29"/>
      <c r="U485" s="29"/>
      <c r="AD485" s="1"/>
      <c r="AE485" s="1"/>
      <c r="AF485" s="1"/>
      <c r="AG485" s="1"/>
      <c r="AH485" s="1"/>
    </row>
    <row r="486" spans="2:34">
      <c r="B486" s="20"/>
      <c r="C486" s="21"/>
      <c r="D486" s="22" t="str">
        <f t="shared" si="32"/>
        <v/>
      </c>
      <c r="E486" s="21"/>
      <c r="F486" s="24" t="str">
        <f t="shared" si="33"/>
        <v/>
      </c>
      <c r="G486" s="25" t="str">
        <f>IF(C486="","",IF(D486='Gear Train'!$R$3,"-",VLOOKUP(C486,$Q$15:$S$514,3,FALSE)))</f>
        <v/>
      </c>
      <c r="H486" s="25" t="str">
        <f>IF(C486="","",IF(OR(D486='Gear Train'!$R$7,D486='Gear Train'!$R$3,D486='Gear Train'!$R$8),"-",VLOOKUP(C486,$Q$15:$T$514,4,FALSE)))</f>
        <v/>
      </c>
      <c r="I486" s="26" t="str">
        <f>IF(C486="","",IF(OR(D486='Gear Train'!$R$6,D486='Gear Train'!$R$7,D486='Gear Train'!$R$8,F486='Gear Train'!$R$7),VLOOKUP(E486,$C$15:$M$514,7,FALSE),IF(D486='Gear Train'!$R$3,VLOOKUP(C486,$Q$15:$U$514,5,FALSE),VLOOKUP(E486,$C$15:$M$514,7,FALSE)*M486)))</f>
        <v/>
      </c>
      <c r="J486" s="26" t="str">
        <f>IF(C486="","",IF(OR(D486='Gear Train'!$R$6,D486='Gear Train'!$R$7,D486='Gear Train'!$R$8,F486='Gear Train'!$R$7),VLOOKUP(E486,$C$15:$M$514,8,FALSE),IF(D486='Gear Train'!$R$3,E486/I486,VLOOKUP(E486,$C$15:$M$514,8,FALSE)/M486)))</f>
        <v/>
      </c>
      <c r="K486" s="27" t="str">
        <f>IF(C486="","",IF(E486=$C$10,$C$11,IF(OR(D486='Gear Train'!$R$4,D486='Gear Train'!$R$5),IF(OR(F486='Gear Train'!$R$4,F486='Gear Train'!$R$5,F486='Gear Train'!$R$6),IF(VLOOKUP(E486,$C$15:$M$514,9,FALSE)='Gear Train'!$C$3,'Gear Train'!$C$4,'Gear Train'!$C$3),VLOOKUP(E486,$C$15:$M$514,9,FALSE)),VLOOKUP(E486,$C$15:$M$514,9,FALSE))))</f>
        <v/>
      </c>
      <c r="L486" s="26" t="str">
        <f>IF(C486="","",IF(G486="-","-",IF(K486='Gear Train'!$C$3,MOD(G486+J486*360,360),MOD(G486-J486*360,360))))</f>
        <v/>
      </c>
      <c r="M486" s="26" t="str">
        <f>IF(C486="","",IF(OR(D486='Gear Train'!$R$6,D486='Gear Train'!$R$7,D486='Gear Train'!$R$8,F486='Gear Train'!$R$7),VLOOKUP(E486,$C$15:$M$514,10,FALSE),IF(D486='Gear Train'!$R$3,"-",IF(F486='Gear Train'!$R$3,1,H486/VLOOKUP(E486,$Q$15:$T$514,4,FALSE)))))</f>
        <v/>
      </c>
      <c r="N486" s="26" t="str">
        <f t="shared" si="34"/>
        <v/>
      </c>
      <c r="O486" s="28" t="str">
        <f t="shared" si="35"/>
        <v/>
      </c>
      <c r="Q486" s="21"/>
      <c r="R486" s="21"/>
      <c r="S486" s="29"/>
      <c r="T486" s="29"/>
      <c r="U486" s="29"/>
      <c r="AD486" s="1"/>
      <c r="AE486" s="1"/>
      <c r="AF486" s="1"/>
      <c r="AG486" s="1"/>
      <c r="AH486" s="1"/>
    </row>
    <row r="487" spans="2:34">
      <c r="B487" s="20"/>
      <c r="C487" s="21"/>
      <c r="D487" s="22" t="str">
        <f t="shared" si="32"/>
        <v/>
      </c>
      <c r="E487" s="21"/>
      <c r="F487" s="24" t="str">
        <f t="shared" si="33"/>
        <v/>
      </c>
      <c r="G487" s="25" t="str">
        <f>IF(C487="","",IF(D487='Gear Train'!$R$3,"-",VLOOKUP(C487,$Q$15:$S$514,3,FALSE)))</f>
        <v/>
      </c>
      <c r="H487" s="25" t="str">
        <f>IF(C487="","",IF(OR(D487='Gear Train'!$R$7,D487='Gear Train'!$R$3,D487='Gear Train'!$R$8),"-",VLOOKUP(C487,$Q$15:$T$514,4,FALSE)))</f>
        <v/>
      </c>
      <c r="I487" s="26" t="str">
        <f>IF(C487="","",IF(OR(D487='Gear Train'!$R$6,D487='Gear Train'!$R$7,D487='Gear Train'!$R$8,F487='Gear Train'!$R$7),VLOOKUP(E487,$C$15:$M$514,7,FALSE),IF(D487='Gear Train'!$R$3,VLOOKUP(C487,$Q$15:$U$514,5,FALSE),VLOOKUP(E487,$C$15:$M$514,7,FALSE)*M487)))</f>
        <v/>
      </c>
      <c r="J487" s="26" t="str">
        <f>IF(C487="","",IF(OR(D487='Gear Train'!$R$6,D487='Gear Train'!$R$7,D487='Gear Train'!$R$8,F487='Gear Train'!$R$7),VLOOKUP(E487,$C$15:$M$514,8,FALSE),IF(D487='Gear Train'!$R$3,E487/I487,VLOOKUP(E487,$C$15:$M$514,8,FALSE)/M487)))</f>
        <v/>
      </c>
      <c r="K487" s="27" t="str">
        <f>IF(C487="","",IF(E487=$C$10,$C$11,IF(OR(D487='Gear Train'!$R$4,D487='Gear Train'!$R$5),IF(OR(F487='Gear Train'!$R$4,F487='Gear Train'!$R$5,F487='Gear Train'!$R$6),IF(VLOOKUP(E487,$C$15:$M$514,9,FALSE)='Gear Train'!$C$3,'Gear Train'!$C$4,'Gear Train'!$C$3),VLOOKUP(E487,$C$15:$M$514,9,FALSE)),VLOOKUP(E487,$C$15:$M$514,9,FALSE))))</f>
        <v/>
      </c>
      <c r="L487" s="26" t="str">
        <f>IF(C487="","",IF(G487="-","-",IF(K487='Gear Train'!$C$3,MOD(G487+J487*360,360),MOD(G487-J487*360,360))))</f>
        <v/>
      </c>
      <c r="M487" s="26" t="str">
        <f>IF(C487="","",IF(OR(D487='Gear Train'!$R$6,D487='Gear Train'!$R$7,D487='Gear Train'!$R$8,F487='Gear Train'!$R$7),VLOOKUP(E487,$C$15:$M$514,10,FALSE),IF(D487='Gear Train'!$R$3,"-",IF(F487='Gear Train'!$R$3,1,H487/VLOOKUP(E487,$Q$15:$T$514,4,FALSE)))))</f>
        <v/>
      </c>
      <c r="N487" s="26" t="str">
        <f t="shared" si="34"/>
        <v/>
      </c>
      <c r="O487" s="28" t="str">
        <f t="shared" si="35"/>
        <v/>
      </c>
      <c r="Q487" s="21"/>
      <c r="R487" s="21"/>
      <c r="S487" s="29"/>
      <c r="T487" s="29"/>
      <c r="U487" s="29"/>
      <c r="AD487" s="1"/>
      <c r="AE487" s="1"/>
      <c r="AF487" s="1"/>
      <c r="AG487" s="1"/>
      <c r="AH487" s="1"/>
    </row>
    <row r="488" spans="2:34">
      <c r="B488" s="20"/>
      <c r="C488" s="21"/>
      <c r="D488" s="22" t="str">
        <f t="shared" si="32"/>
        <v/>
      </c>
      <c r="E488" s="21"/>
      <c r="F488" s="24" t="str">
        <f t="shared" si="33"/>
        <v/>
      </c>
      <c r="G488" s="25" t="str">
        <f>IF(C488="","",IF(D488='Gear Train'!$R$3,"-",VLOOKUP(C488,$Q$15:$S$514,3,FALSE)))</f>
        <v/>
      </c>
      <c r="H488" s="25" t="str">
        <f>IF(C488="","",IF(OR(D488='Gear Train'!$R$7,D488='Gear Train'!$R$3,D488='Gear Train'!$R$8),"-",VLOOKUP(C488,$Q$15:$T$514,4,FALSE)))</f>
        <v/>
      </c>
      <c r="I488" s="26" t="str">
        <f>IF(C488="","",IF(OR(D488='Gear Train'!$R$6,D488='Gear Train'!$R$7,D488='Gear Train'!$R$8,F488='Gear Train'!$R$7),VLOOKUP(E488,$C$15:$M$514,7,FALSE),IF(D488='Gear Train'!$R$3,VLOOKUP(C488,$Q$15:$U$514,5,FALSE),VLOOKUP(E488,$C$15:$M$514,7,FALSE)*M488)))</f>
        <v/>
      </c>
      <c r="J488" s="26" t="str">
        <f>IF(C488="","",IF(OR(D488='Gear Train'!$R$6,D488='Gear Train'!$R$7,D488='Gear Train'!$R$8,F488='Gear Train'!$R$7),VLOOKUP(E488,$C$15:$M$514,8,FALSE),IF(D488='Gear Train'!$R$3,E488/I488,VLOOKUP(E488,$C$15:$M$514,8,FALSE)/M488)))</f>
        <v/>
      </c>
      <c r="K488" s="27" t="str">
        <f>IF(C488="","",IF(E488=$C$10,$C$11,IF(OR(D488='Gear Train'!$R$4,D488='Gear Train'!$R$5),IF(OR(F488='Gear Train'!$R$4,F488='Gear Train'!$R$5,F488='Gear Train'!$R$6),IF(VLOOKUP(E488,$C$15:$M$514,9,FALSE)='Gear Train'!$C$3,'Gear Train'!$C$4,'Gear Train'!$C$3),VLOOKUP(E488,$C$15:$M$514,9,FALSE)),VLOOKUP(E488,$C$15:$M$514,9,FALSE))))</f>
        <v/>
      </c>
      <c r="L488" s="26" t="str">
        <f>IF(C488="","",IF(G488="-","-",IF(K488='Gear Train'!$C$3,MOD(G488+J488*360,360),MOD(G488-J488*360,360))))</f>
        <v/>
      </c>
      <c r="M488" s="26" t="str">
        <f>IF(C488="","",IF(OR(D488='Gear Train'!$R$6,D488='Gear Train'!$R$7,D488='Gear Train'!$R$8,F488='Gear Train'!$R$7),VLOOKUP(E488,$C$15:$M$514,10,FALSE),IF(D488='Gear Train'!$R$3,"-",IF(F488='Gear Train'!$R$3,1,H488/VLOOKUP(E488,$Q$15:$T$514,4,FALSE)))))</f>
        <v/>
      </c>
      <c r="N488" s="26" t="str">
        <f t="shared" si="34"/>
        <v/>
      </c>
      <c r="O488" s="28" t="str">
        <f t="shared" si="35"/>
        <v/>
      </c>
      <c r="Q488" s="21"/>
      <c r="R488" s="21"/>
      <c r="S488" s="29"/>
      <c r="T488" s="29"/>
      <c r="U488" s="29"/>
      <c r="AD488" s="1"/>
      <c r="AE488" s="1"/>
      <c r="AF488" s="1"/>
      <c r="AG488" s="1"/>
      <c r="AH488" s="1"/>
    </row>
    <row r="489" spans="2:34">
      <c r="B489" s="20"/>
      <c r="C489" s="21"/>
      <c r="D489" s="22" t="str">
        <f t="shared" si="32"/>
        <v/>
      </c>
      <c r="E489" s="21"/>
      <c r="F489" s="24" t="str">
        <f t="shared" si="33"/>
        <v/>
      </c>
      <c r="G489" s="25" t="str">
        <f>IF(C489="","",IF(D489='Gear Train'!$R$3,"-",VLOOKUP(C489,$Q$15:$S$514,3,FALSE)))</f>
        <v/>
      </c>
      <c r="H489" s="25" t="str">
        <f>IF(C489="","",IF(OR(D489='Gear Train'!$R$7,D489='Gear Train'!$R$3,D489='Gear Train'!$R$8),"-",VLOOKUP(C489,$Q$15:$T$514,4,FALSE)))</f>
        <v/>
      </c>
      <c r="I489" s="26" t="str">
        <f>IF(C489="","",IF(OR(D489='Gear Train'!$R$6,D489='Gear Train'!$R$7,D489='Gear Train'!$R$8,F489='Gear Train'!$R$7),VLOOKUP(E489,$C$15:$M$514,7,FALSE),IF(D489='Gear Train'!$R$3,VLOOKUP(C489,$Q$15:$U$514,5,FALSE),VLOOKUP(E489,$C$15:$M$514,7,FALSE)*M489)))</f>
        <v/>
      </c>
      <c r="J489" s="26" t="str">
        <f>IF(C489="","",IF(OR(D489='Gear Train'!$R$6,D489='Gear Train'!$R$7,D489='Gear Train'!$R$8,F489='Gear Train'!$R$7),VLOOKUP(E489,$C$15:$M$514,8,FALSE),IF(D489='Gear Train'!$R$3,E489/I489,VLOOKUP(E489,$C$15:$M$514,8,FALSE)/M489)))</f>
        <v/>
      </c>
      <c r="K489" s="27" t="str">
        <f>IF(C489="","",IF(E489=$C$10,$C$11,IF(OR(D489='Gear Train'!$R$4,D489='Gear Train'!$R$5),IF(OR(F489='Gear Train'!$R$4,F489='Gear Train'!$R$5,F489='Gear Train'!$R$6),IF(VLOOKUP(E489,$C$15:$M$514,9,FALSE)='Gear Train'!$C$3,'Gear Train'!$C$4,'Gear Train'!$C$3),VLOOKUP(E489,$C$15:$M$514,9,FALSE)),VLOOKUP(E489,$C$15:$M$514,9,FALSE))))</f>
        <v/>
      </c>
      <c r="L489" s="26" t="str">
        <f>IF(C489="","",IF(G489="-","-",IF(K489='Gear Train'!$C$3,MOD(G489+J489*360,360),MOD(G489-J489*360,360))))</f>
        <v/>
      </c>
      <c r="M489" s="26" t="str">
        <f>IF(C489="","",IF(OR(D489='Gear Train'!$R$6,D489='Gear Train'!$R$7,D489='Gear Train'!$R$8,F489='Gear Train'!$R$7),VLOOKUP(E489,$C$15:$M$514,10,FALSE),IF(D489='Gear Train'!$R$3,"-",IF(F489='Gear Train'!$R$3,1,H489/VLOOKUP(E489,$Q$15:$T$514,4,FALSE)))))</f>
        <v/>
      </c>
      <c r="N489" s="26" t="str">
        <f t="shared" si="34"/>
        <v/>
      </c>
      <c r="O489" s="28" t="str">
        <f t="shared" si="35"/>
        <v/>
      </c>
      <c r="Q489" s="21"/>
      <c r="R489" s="21"/>
      <c r="S489" s="29"/>
      <c r="T489" s="29"/>
      <c r="U489" s="29"/>
      <c r="AD489" s="1"/>
      <c r="AE489" s="1"/>
      <c r="AF489" s="1"/>
      <c r="AG489" s="1"/>
      <c r="AH489" s="1"/>
    </row>
    <row r="490" spans="2:34">
      <c r="B490" s="20"/>
      <c r="C490" s="21"/>
      <c r="D490" s="22" t="str">
        <f t="shared" si="32"/>
        <v/>
      </c>
      <c r="E490" s="21"/>
      <c r="F490" s="24" t="str">
        <f t="shared" si="33"/>
        <v/>
      </c>
      <c r="G490" s="25" t="str">
        <f>IF(C490="","",IF(D490='Gear Train'!$R$3,"-",VLOOKUP(C490,$Q$15:$S$514,3,FALSE)))</f>
        <v/>
      </c>
      <c r="H490" s="25" t="str">
        <f>IF(C490="","",IF(OR(D490='Gear Train'!$R$7,D490='Gear Train'!$R$3,D490='Gear Train'!$R$8),"-",VLOOKUP(C490,$Q$15:$T$514,4,FALSE)))</f>
        <v/>
      </c>
      <c r="I490" s="26" t="str">
        <f>IF(C490="","",IF(OR(D490='Gear Train'!$R$6,D490='Gear Train'!$R$7,D490='Gear Train'!$R$8,F490='Gear Train'!$R$7),VLOOKUP(E490,$C$15:$M$514,7,FALSE),IF(D490='Gear Train'!$R$3,VLOOKUP(C490,$Q$15:$U$514,5,FALSE),VLOOKUP(E490,$C$15:$M$514,7,FALSE)*M490)))</f>
        <v/>
      </c>
      <c r="J490" s="26" t="str">
        <f>IF(C490="","",IF(OR(D490='Gear Train'!$R$6,D490='Gear Train'!$R$7,D490='Gear Train'!$R$8,F490='Gear Train'!$R$7),VLOOKUP(E490,$C$15:$M$514,8,FALSE),IF(D490='Gear Train'!$R$3,E490/I490,VLOOKUP(E490,$C$15:$M$514,8,FALSE)/M490)))</f>
        <v/>
      </c>
      <c r="K490" s="27" t="str">
        <f>IF(C490="","",IF(E490=$C$10,$C$11,IF(OR(D490='Gear Train'!$R$4,D490='Gear Train'!$R$5),IF(OR(F490='Gear Train'!$R$4,F490='Gear Train'!$R$5,F490='Gear Train'!$R$6),IF(VLOOKUP(E490,$C$15:$M$514,9,FALSE)='Gear Train'!$C$3,'Gear Train'!$C$4,'Gear Train'!$C$3),VLOOKUP(E490,$C$15:$M$514,9,FALSE)),VLOOKUP(E490,$C$15:$M$514,9,FALSE))))</f>
        <v/>
      </c>
      <c r="L490" s="26" t="str">
        <f>IF(C490="","",IF(G490="-","-",IF(K490='Gear Train'!$C$3,MOD(G490+J490*360,360),MOD(G490-J490*360,360))))</f>
        <v/>
      </c>
      <c r="M490" s="26" t="str">
        <f>IF(C490="","",IF(OR(D490='Gear Train'!$R$6,D490='Gear Train'!$R$7,D490='Gear Train'!$R$8,F490='Gear Train'!$R$7),VLOOKUP(E490,$C$15:$M$514,10,FALSE),IF(D490='Gear Train'!$R$3,"-",IF(F490='Gear Train'!$R$3,1,H490/VLOOKUP(E490,$Q$15:$T$514,4,FALSE)))))</f>
        <v/>
      </c>
      <c r="N490" s="26" t="str">
        <f t="shared" si="34"/>
        <v/>
      </c>
      <c r="O490" s="28" t="str">
        <f t="shared" si="35"/>
        <v/>
      </c>
      <c r="Q490" s="21"/>
      <c r="R490" s="21"/>
      <c r="S490" s="29"/>
      <c r="T490" s="29"/>
      <c r="U490" s="29"/>
      <c r="AD490" s="1"/>
      <c r="AE490" s="1"/>
      <c r="AF490" s="1"/>
      <c r="AG490" s="1"/>
      <c r="AH490" s="1"/>
    </row>
    <row r="491" spans="2:34">
      <c r="B491" s="20"/>
      <c r="C491" s="21"/>
      <c r="D491" s="22" t="str">
        <f t="shared" si="32"/>
        <v/>
      </c>
      <c r="E491" s="21"/>
      <c r="F491" s="24" t="str">
        <f t="shared" si="33"/>
        <v/>
      </c>
      <c r="G491" s="25" t="str">
        <f>IF(C491="","",IF(D491='Gear Train'!$R$3,"-",VLOOKUP(C491,$Q$15:$S$514,3,FALSE)))</f>
        <v/>
      </c>
      <c r="H491" s="25" t="str">
        <f>IF(C491="","",IF(OR(D491='Gear Train'!$R$7,D491='Gear Train'!$R$3,D491='Gear Train'!$R$8),"-",VLOOKUP(C491,$Q$15:$T$514,4,FALSE)))</f>
        <v/>
      </c>
      <c r="I491" s="26" t="str">
        <f>IF(C491="","",IF(OR(D491='Gear Train'!$R$6,D491='Gear Train'!$R$7,D491='Gear Train'!$R$8,F491='Gear Train'!$R$7),VLOOKUP(E491,$C$15:$M$514,7,FALSE),IF(D491='Gear Train'!$R$3,VLOOKUP(C491,$Q$15:$U$514,5,FALSE),VLOOKUP(E491,$C$15:$M$514,7,FALSE)*M491)))</f>
        <v/>
      </c>
      <c r="J491" s="26" t="str">
        <f>IF(C491="","",IF(OR(D491='Gear Train'!$R$6,D491='Gear Train'!$R$7,D491='Gear Train'!$R$8,F491='Gear Train'!$R$7),VLOOKUP(E491,$C$15:$M$514,8,FALSE),IF(D491='Gear Train'!$R$3,E491/I491,VLOOKUP(E491,$C$15:$M$514,8,FALSE)/M491)))</f>
        <v/>
      </c>
      <c r="K491" s="27" t="str">
        <f>IF(C491="","",IF(E491=$C$10,$C$11,IF(OR(D491='Gear Train'!$R$4,D491='Gear Train'!$R$5),IF(OR(F491='Gear Train'!$R$4,F491='Gear Train'!$R$5,F491='Gear Train'!$R$6),IF(VLOOKUP(E491,$C$15:$M$514,9,FALSE)='Gear Train'!$C$3,'Gear Train'!$C$4,'Gear Train'!$C$3),VLOOKUP(E491,$C$15:$M$514,9,FALSE)),VLOOKUP(E491,$C$15:$M$514,9,FALSE))))</f>
        <v/>
      </c>
      <c r="L491" s="26" t="str">
        <f>IF(C491="","",IF(G491="-","-",IF(K491='Gear Train'!$C$3,MOD(G491+J491*360,360),MOD(G491-J491*360,360))))</f>
        <v/>
      </c>
      <c r="M491" s="26" t="str">
        <f>IF(C491="","",IF(OR(D491='Gear Train'!$R$6,D491='Gear Train'!$R$7,D491='Gear Train'!$R$8,F491='Gear Train'!$R$7),VLOOKUP(E491,$C$15:$M$514,10,FALSE),IF(D491='Gear Train'!$R$3,"-",IF(F491='Gear Train'!$R$3,1,H491/VLOOKUP(E491,$Q$15:$T$514,4,FALSE)))))</f>
        <v/>
      </c>
      <c r="N491" s="26" t="str">
        <f t="shared" si="34"/>
        <v/>
      </c>
      <c r="O491" s="28" t="str">
        <f t="shared" si="35"/>
        <v/>
      </c>
      <c r="Q491" s="21"/>
      <c r="R491" s="21"/>
      <c r="S491" s="29"/>
      <c r="T491" s="29"/>
      <c r="U491" s="29"/>
      <c r="AD491" s="1"/>
      <c r="AE491" s="1"/>
      <c r="AF491" s="1"/>
      <c r="AG491" s="1"/>
      <c r="AH491" s="1"/>
    </row>
    <row r="492" spans="2:34">
      <c r="B492" s="20"/>
      <c r="C492" s="21"/>
      <c r="D492" s="22" t="str">
        <f t="shared" si="32"/>
        <v/>
      </c>
      <c r="E492" s="21"/>
      <c r="F492" s="24" t="str">
        <f t="shared" si="33"/>
        <v/>
      </c>
      <c r="G492" s="25" t="str">
        <f>IF(C492="","",IF(D492='Gear Train'!$R$3,"-",VLOOKUP(C492,$Q$15:$S$514,3,FALSE)))</f>
        <v/>
      </c>
      <c r="H492" s="25" t="str">
        <f>IF(C492="","",IF(OR(D492='Gear Train'!$R$7,D492='Gear Train'!$R$3,D492='Gear Train'!$R$8),"-",VLOOKUP(C492,$Q$15:$T$514,4,FALSE)))</f>
        <v/>
      </c>
      <c r="I492" s="26" t="str">
        <f>IF(C492="","",IF(OR(D492='Gear Train'!$R$6,D492='Gear Train'!$R$7,D492='Gear Train'!$R$8,F492='Gear Train'!$R$7),VLOOKUP(E492,$C$15:$M$514,7,FALSE),IF(D492='Gear Train'!$R$3,VLOOKUP(C492,$Q$15:$U$514,5,FALSE),VLOOKUP(E492,$C$15:$M$514,7,FALSE)*M492)))</f>
        <v/>
      </c>
      <c r="J492" s="26" t="str">
        <f>IF(C492="","",IF(OR(D492='Gear Train'!$R$6,D492='Gear Train'!$R$7,D492='Gear Train'!$R$8,F492='Gear Train'!$R$7),VLOOKUP(E492,$C$15:$M$514,8,FALSE),IF(D492='Gear Train'!$R$3,E492/I492,VLOOKUP(E492,$C$15:$M$514,8,FALSE)/M492)))</f>
        <v/>
      </c>
      <c r="K492" s="27" t="str">
        <f>IF(C492="","",IF(E492=$C$10,$C$11,IF(OR(D492='Gear Train'!$R$4,D492='Gear Train'!$R$5),IF(OR(F492='Gear Train'!$R$4,F492='Gear Train'!$R$5,F492='Gear Train'!$R$6),IF(VLOOKUP(E492,$C$15:$M$514,9,FALSE)='Gear Train'!$C$3,'Gear Train'!$C$4,'Gear Train'!$C$3),VLOOKUP(E492,$C$15:$M$514,9,FALSE)),VLOOKUP(E492,$C$15:$M$514,9,FALSE))))</f>
        <v/>
      </c>
      <c r="L492" s="26" t="str">
        <f>IF(C492="","",IF(G492="-","-",IF(K492='Gear Train'!$C$3,MOD(G492+J492*360,360),MOD(G492-J492*360,360))))</f>
        <v/>
      </c>
      <c r="M492" s="26" t="str">
        <f>IF(C492="","",IF(OR(D492='Gear Train'!$R$6,D492='Gear Train'!$R$7,D492='Gear Train'!$R$8,F492='Gear Train'!$R$7),VLOOKUP(E492,$C$15:$M$514,10,FALSE),IF(D492='Gear Train'!$R$3,"-",IF(F492='Gear Train'!$R$3,1,H492/VLOOKUP(E492,$Q$15:$T$514,4,FALSE)))))</f>
        <v/>
      </c>
      <c r="N492" s="26" t="str">
        <f t="shared" si="34"/>
        <v/>
      </c>
      <c r="O492" s="28" t="str">
        <f t="shared" si="35"/>
        <v/>
      </c>
      <c r="Q492" s="21"/>
      <c r="R492" s="21"/>
      <c r="S492" s="29"/>
      <c r="T492" s="29"/>
      <c r="U492" s="29"/>
      <c r="AD492" s="1"/>
      <c r="AE492" s="1"/>
      <c r="AF492" s="1"/>
      <c r="AG492" s="1"/>
      <c r="AH492" s="1"/>
    </row>
    <row r="493" spans="2:34">
      <c r="B493" s="20"/>
      <c r="C493" s="21"/>
      <c r="D493" s="22" t="str">
        <f t="shared" si="32"/>
        <v/>
      </c>
      <c r="E493" s="21"/>
      <c r="F493" s="24" t="str">
        <f t="shared" si="33"/>
        <v/>
      </c>
      <c r="G493" s="25" t="str">
        <f>IF(C493="","",IF(D493='Gear Train'!$R$3,"-",VLOOKUP(C493,$Q$15:$S$514,3,FALSE)))</f>
        <v/>
      </c>
      <c r="H493" s="25" t="str">
        <f>IF(C493="","",IF(OR(D493='Gear Train'!$R$7,D493='Gear Train'!$R$3,D493='Gear Train'!$R$8),"-",VLOOKUP(C493,$Q$15:$T$514,4,FALSE)))</f>
        <v/>
      </c>
      <c r="I493" s="26" t="str">
        <f>IF(C493="","",IF(OR(D493='Gear Train'!$R$6,D493='Gear Train'!$R$7,D493='Gear Train'!$R$8,F493='Gear Train'!$R$7),VLOOKUP(E493,$C$15:$M$514,7,FALSE),IF(D493='Gear Train'!$R$3,VLOOKUP(C493,$Q$15:$U$514,5,FALSE),VLOOKUP(E493,$C$15:$M$514,7,FALSE)*M493)))</f>
        <v/>
      </c>
      <c r="J493" s="26" t="str">
        <f>IF(C493="","",IF(OR(D493='Gear Train'!$R$6,D493='Gear Train'!$R$7,D493='Gear Train'!$R$8,F493='Gear Train'!$R$7),VLOOKUP(E493,$C$15:$M$514,8,FALSE),IF(D493='Gear Train'!$R$3,E493/I493,VLOOKUP(E493,$C$15:$M$514,8,FALSE)/M493)))</f>
        <v/>
      </c>
      <c r="K493" s="27" t="str">
        <f>IF(C493="","",IF(E493=$C$10,$C$11,IF(OR(D493='Gear Train'!$R$4,D493='Gear Train'!$R$5),IF(OR(F493='Gear Train'!$R$4,F493='Gear Train'!$R$5,F493='Gear Train'!$R$6),IF(VLOOKUP(E493,$C$15:$M$514,9,FALSE)='Gear Train'!$C$3,'Gear Train'!$C$4,'Gear Train'!$C$3),VLOOKUP(E493,$C$15:$M$514,9,FALSE)),VLOOKUP(E493,$C$15:$M$514,9,FALSE))))</f>
        <v/>
      </c>
      <c r="L493" s="26" t="str">
        <f>IF(C493="","",IF(G493="-","-",IF(K493='Gear Train'!$C$3,MOD(G493+J493*360,360),MOD(G493-J493*360,360))))</f>
        <v/>
      </c>
      <c r="M493" s="26" t="str">
        <f>IF(C493="","",IF(OR(D493='Gear Train'!$R$6,D493='Gear Train'!$R$7,D493='Gear Train'!$R$8,F493='Gear Train'!$R$7),VLOOKUP(E493,$C$15:$M$514,10,FALSE),IF(D493='Gear Train'!$R$3,"-",IF(F493='Gear Train'!$R$3,1,H493/VLOOKUP(E493,$Q$15:$T$514,4,FALSE)))))</f>
        <v/>
      </c>
      <c r="N493" s="26" t="str">
        <f t="shared" si="34"/>
        <v/>
      </c>
      <c r="O493" s="28" t="str">
        <f t="shared" si="35"/>
        <v/>
      </c>
      <c r="Q493" s="21"/>
      <c r="R493" s="21"/>
      <c r="S493" s="29"/>
      <c r="T493" s="29"/>
      <c r="U493" s="29"/>
      <c r="AD493" s="1"/>
      <c r="AE493" s="1"/>
      <c r="AF493" s="1"/>
      <c r="AG493" s="1"/>
      <c r="AH493" s="1"/>
    </row>
    <row r="494" spans="2:34">
      <c r="B494" s="20"/>
      <c r="C494" s="21"/>
      <c r="D494" s="22" t="str">
        <f t="shared" si="32"/>
        <v/>
      </c>
      <c r="E494" s="21"/>
      <c r="F494" s="24" t="str">
        <f t="shared" si="33"/>
        <v/>
      </c>
      <c r="G494" s="25" t="str">
        <f>IF(C494="","",IF(D494='Gear Train'!$R$3,"-",VLOOKUP(C494,$Q$15:$S$514,3,FALSE)))</f>
        <v/>
      </c>
      <c r="H494" s="25" t="str">
        <f>IF(C494="","",IF(OR(D494='Gear Train'!$R$7,D494='Gear Train'!$R$3,D494='Gear Train'!$R$8),"-",VLOOKUP(C494,$Q$15:$T$514,4,FALSE)))</f>
        <v/>
      </c>
      <c r="I494" s="26" t="str">
        <f>IF(C494="","",IF(OR(D494='Gear Train'!$R$6,D494='Gear Train'!$R$7,D494='Gear Train'!$R$8,F494='Gear Train'!$R$7),VLOOKUP(E494,$C$15:$M$514,7,FALSE),IF(D494='Gear Train'!$R$3,VLOOKUP(C494,$Q$15:$U$514,5,FALSE),VLOOKUP(E494,$C$15:$M$514,7,FALSE)*M494)))</f>
        <v/>
      </c>
      <c r="J494" s="26" t="str">
        <f>IF(C494="","",IF(OR(D494='Gear Train'!$R$6,D494='Gear Train'!$R$7,D494='Gear Train'!$R$8,F494='Gear Train'!$R$7),VLOOKUP(E494,$C$15:$M$514,8,FALSE),IF(D494='Gear Train'!$R$3,E494/I494,VLOOKUP(E494,$C$15:$M$514,8,FALSE)/M494)))</f>
        <v/>
      </c>
      <c r="K494" s="27" t="str">
        <f>IF(C494="","",IF(E494=$C$10,$C$11,IF(OR(D494='Gear Train'!$R$4,D494='Gear Train'!$R$5),IF(OR(F494='Gear Train'!$R$4,F494='Gear Train'!$R$5,F494='Gear Train'!$R$6),IF(VLOOKUP(E494,$C$15:$M$514,9,FALSE)='Gear Train'!$C$3,'Gear Train'!$C$4,'Gear Train'!$C$3),VLOOKUP(E494,$C$15:$M$514,9,FALSE)),VLOOKUP(E494,$C$15:$M$514,9,FALSE))))</f>
        <v/>
      </c>
      <c r="L494" s="26" t="str">
        <f>IF(C494="","",IF(G494="-","-",IF(K494='Gear Train'!$C$3,MOD(G494+J494*360,360),MOD(G494-J494*360,360))))</f>
        <v/>
      </c>
      <c r="M494" s="26" t="str">
        <f>IF(C494="","",IF(OR(D494='Gear Train'!$R$6,D494='Gear Train'!$R$7,D494='Gear Train'!$R$8,F494='Gear Train'!$R$7),VLOOKUP(E494,$C$15:$M$514,10,FALSE),IF(D494='Gear Train'!$R$3,"-",IF(F494='Gear Train'!$R$3,1,H494/VLOOKUP(E494,$Q$15:$T$514,4,FALSE)))))</f>
        <v/>
      </c>
      <c r="N494" s="26" t="str">
        <f t="shared" si="34"/>
        <v/>
      </c>
      <c r="O494" s="28" t="str">
        <f t="shared" si="35"/>
        <v/>
      </c>
      <c r="Q494" s="21"/>
      <c r="R494" s="21"/>
      <c r="S494" s="29"/>
      <c r="T494" s="29"/>
      <c r="U494" s="29"/>
      <c r="AD494" s="1"/>
      <c r="AE494" s="1"/>
      <c r="AF494" s="1"/>
      <c r="AG494" s="1"/>
      <c r="AH494" s="1"/>
    </row>
    <row r="495" spans="2:34">
      <c r="B495" s="20"/>
      <c r="C495" s="21"/>
      <c r="D495" s="22" t="str">
        <f t="shared" si="32"/>
        <v/>
      </c>
      <c r="E495" s="21"/>
      <c r="F495" s="24" t="str">
        <f t="shared" si="33"/>
        <v/>
      </c>
      <c r="G495" s="25" t="str">
        <f>IF(C495="","",IF(D495='Gear Train'!$R$3,"-",VLOOKUP(C495,$Q$15:$S$514,3,FALSE)))</f>
        <v/>
      </c>
      <c r="H495" s="25" t="str">
        <f>IF(C495="","",IF(OR(D495='Gear Train'!$R$7,D495='Gear Train'!$R$3,D495='Gear Train'!$R$8),"-",VLOOKUP(C495,$Q$15:$T$514,4,FALSE)))</f>
        <v/>
      </c>
      <c r="I495" s="26" t="str">
        <f>IF(C495="","",IF(OR(D495='Gear Train'!$R$6,D495='Gear Train'!$R$7,D495='Gear Train'!$R$8,F495='Gear Train'!$R$7),VLOOKUP(E495,$C$15:$M$514,7,FALSE),IF(D495='Gear Train'!$R$3,VLOOKUP(C495,$Q$15:$U$514,5,FALSE),VLOOKUP(E495,$C$15:$M$514,7,FALSE)*M495)))</f>
        <v/>
      </c>
      <c r="J495" s="26" t="str">
        <f>IF(C495="","",IF(OR(D495='Gear Train'!$R$6,D495='Gear Train'!$R$7,D495='Gear Train'!$R$8,F495='Gear Train'!$R$7),VLOOKUP(E495,$C$15:$M$514,8,FALSE),IF(D495='Gear Train'!$R$3,E495/I495,VLOOKUP(E495,$C$15:$M$514,8,FALSE)/M495)))</f>
        <v/>
      </c>
      <c r="K495" s="27" t="str">
        <f>IF(C495="","",IF(E495=$C$10,$C$11,IF(OR(D495='Gear Train'!$R$4,D495='Gear Train'!$R$5),IF(OR(F495='Gear Train'!$R$4,F495='Gear Train'!$R$5,F495='Gear Train'!$R$6),IF(VLOOKUP(E495,$C$15:$M$514,9,FALSE)='Gear Train'!$C$3,'Gear Train'!$C$4,'Gear Train'!$C$3),VLOOKUP(E495,$C$15:$M$514,9,FALSE)),VLOOKUP(E495,$C$15:$M$514,9,FALSE))))</f>
        <v/>
      </c>
      <c r="L495" s="26" t="str">
        <f>IF(C495="","",IF(G495="-","-",IF(K495='Gear Train'!$C$3,MOD(G495+J495*360,360),MOD(G495-J495*360,360))))</f>
        <v/>
      </c>
      <c r="M495" s="26" t="str">
        <f>IF(C495="","",IF(OR(D495='Gear Train'!$R$6,D495='Gear Train'!$R$7,D495='Gear Train'!$R$8,F495='Gear Train'!$R$7),VLOOKUP(E495,$C$15:$M$514,10,FALSE),IF(D495='Gear Train'!$R$3,"-",IF(F495='Gear Train'!$R$3,1,H495/VLOOKUP(E495,$Q$15:$T$514,4,FALSE)))))</f>
        <v/>
      </c>
      <c r="N495" s="26" t="str">
        <f t="shared" si="34"/>
        <v/>
      </c>
      <c r="O495" s="28" t="str">
        <f t="shared" si="35"/>
        <v/>
      </c>
      <c r="Q495" s="21"/>
      <c r="R495" s="21"/>
      <c r="S495" s="29"/>
      <c r="T495" s="29"/>
      <c r="U495" s="29"/>
      <c r="AD495" s="1"/>
      <c r="AE495" s="1"/>
      <c r="AF495" s="1"/>
      <c r="AG495" s="1"/>
      <c r="AH495" s="1"/>
    </row>
    <row r="496" spans="2:34">
      <c r="B496" s="20"/>
      <c r="C496" s="21"/>
      <c r="D496" s="22" t="str">
        <f t="shared" si="32"/>
        <v/>
      </c>
      <c r="E496" s="21"/>
      <c r="F496" s="24" t="str">
        <f t="shared" si="33"/>
        <v/>
      </c>
      <c r="G496" s="25" t="str">
        <f>IF(C496="","",IF(D496='Gear Train'!$R$3,"-",VLOOKUP(C496,$Q$15:$S$514,3,FALSE)))</f>
        <v/>
      </c>
      <c r="H496" s="25" t="str">
        <f>IF(C496="","",IF(OR(D496='Gear Train'!$R$7,D496='Gear Train'!$R$3,D496='Gear Train'!$R$8),"-",VLOOKUP(C496,$Q$15:$T$514,4,FALSE)))</f>
        <v/>
      </c>
      <c r="I496" s="26" t="str">
        <f>IF(C496="","",IF(OR(D496='Gear Train'!$R$6,D496='Gear Train'!$R$7,D496='Gear Train'!$R$8,F496='Gear Train'!$R$7),VLOOKUP(E496,$C$15:$M$514,7,FALSE),IF(D496='Gear Train'!$R$3,VLOOKUP(C496,$Q$15:$U$514,5,FALSE),VLOOKUP(E496,$C$15:$M$514,7,FALSE)*M496)))</f>
        <v/>
      </c>
      <c r="J496" s="26" t="str">
        <f>IF(C496="","",IF(OR(D496='Gear Train'!$R$6,D496='Gear Train'!$R$7,D496='Gear Train'!$R$8,F496='Gear Train'!$R$7),VLOOKUP(E496,$C$15:$M$514,8,FALSE),IF(D496='Gear Train'!$R$3,E496/I496,VLOOKUP(E496,$C$15:$M$514,8,FALSE)/M496)))</f>
        <v/>
      </c>
      <c r="K496" s="27" t="str">
        <f>IF(C496="","",IF(E496=$C$10,$C$11,IF(OR(D496='Gear Train'!$R$4,D496='Gear Train'!$R$5),IF(OR(F496='Gear Train'!$R$4,F496='Gear Train'!$R$5,F496='Gear Train'!$R$6),IF(VLOOKUP(E496,$C$15:$M$514,9,FALSE)='Gear Train'!$C$3,'Gear Train'!$C$4,'Gear Train'!$C$3),VLOOKUP(E496,$C$15:$M$514,9,FALSE)),VLOOKUP(E496,$C$15:$M$514,9,FALSE))))</f>
        <v/>
      </c>
      <c r="L496" s="26" t="str">
        <f>IF(C496="","",IF(G496="-","-",IF(K496='Gear Train'!$C$3,MOD(G496+J496*360,360),MOD(G496-J496*360,360))))</f>
        <v/>
      </c>
      <c r="M496" s="26" t="str">
        <f>IF(C496="","",IF(OR(D496='Gear Train'!$R$6,D496='Gear Train'!$R$7,D496='Gear Train'!$R$8,F496='Gear Train'!$R$7),VLOOKUP(E496,$C$15:$M$514,10,FALSE),IF(D496='Gear Train'!$R$3,"-",IF(F496='Gear Train'!$R$3,1,H496/VLOOKUP(E496,$Q$15:$T$514,4,FALSE)))))</f>
        <v/>
      </c>
      <c r="N496" s="26" t="str">
        <f t="shared" si="34"/>
        <v/>
      </c>
      <c r="O496" s="28" t="str">
        <f t="shared" si="35"/>
        <v/>
      </c>
      <c r="Q496" s="21"/>
      <c r="R496" s="21"/>
      <c r="S496" s="29"/>
      <c r="T496" s="29"/>
      <c r="U496" s="29"/>
      <c r="AD496" s="1"/>
      <c r="AE496" s="1"/>
      <c r="AF496" s="1"/>
      <c r="AG496" s="1"/>
      <c r="AH496" s="1"/>
    </row>
    <row r="497" spans="2:34">
      <c r="B497" s="20"/>
      <c r="C497" s="21"/>
      <c r="D497" s="22" t="str">
        <f t="shared" si="32"/>
        <v/>
      </c>
      <c r="E497" s="21"/>
      <c r="F497" s="24" t="str">
        <f t="shared" si="33"/>
        <v/>
      </c>
      <c r="G497" s="25" t="str">
        <f>IF(C497="","",IF(D497='Gear Train'!$R$3,"-",VLOOKUP(C497,$Q$15:$S$514,3,FALSE)))</f>
        <v/>
      </c>
      <c r="H497" s="25" t="str">
        <f>IF(C497="","",IF(OR(D497='Gear Train'!$R$7,D497='Gear Train'!$R$3,D497='Gear Train'!$R$8),"-",VLOOKUP(C497,$Q$15:$T$514,4,FALSE)))</f>
        <v/>
      </c>
      <c r="I497" s="26" t="str">
        <f>IF(C497="","",IF(OR(D497='Gear Train'!$R$6,D497='Gear Train'!$R$7,D497='Gear Train'!$R$8,F497='Gear Train'!$R$7),VLOOKUP(E497,$C$15:$M$514,7,FALSE),IF(D497='Gear Train'!$R$3,VLOOKUP(C497,$Q$15:$U$514,5,FALSE),VLOOKUP(E497,$C$15:$M$514,7,FALSE)*M497)))</f>
        <v/>
      </c>
      <c r="J497" s="26" t="str">
        <f>IF(C497="","",IF(OR(D497='Gear Train'!$R$6,D497='Gear Train'!$R$7,D497='Gear Train'!$R$8,F497='Gear Train'!$R$7),VLOOKUP(E497,$C$15:$M$514,8,FALSE),IF(D497='Gear Train'!$R$3,E497/I497,VLOOKUP(E497,$C$15:$M$514,8,FALSE)/M497)))</f>
        <v/>
      </c>
      <c r="K497" s="27" t="str">
        <f>IF(C497="","",IF(E497=$C$10,$C$11,IF(OR(D497='Gear Train'!$R$4,D497='Gear Train'!$R$5),IF(OR(F497='Gear Train'!$R$4,F497='Gear Train'!$R$5,F497='Gear Train'!$R$6),IF(VLOOKUP(E497,$C$15:$M$514,9,FALSE)='Gear Train'!$C$3,'Gear Train'!$C$4,'Gear Train'!$C$3),VLOOKUP(E497,$C$15:$M$514,9,FALSE)),VLOOKUP(E497,$C$15:$M$514,9,FALSE))))</f>
        <v/>
      </c>
      <c r="L497" s="26" t="str">
        <f>IF(C497="","",IF(G497="-","-",IF(K497='Gear Train'!$C$3,MOD(G497+J497*360,360),MOD(G497-J497*360,360))))</f>
        <v/>
      </c>
      <c r="M497" s="26" t="str">
        <f>IF(C497="","",IF(OR(D497='Gear Train'!$R$6,D497='Gear Train'!$R$7,D497='Gear Train'!$R$8,F497='Gear Train'!$R$7),VLOOKUP(E497,$C$15:$M$514,10,FALSE),IF(D497='Gear Train'!$R$3,"-",IF(F497='Gear Train'!$R$3,1,H497/VLOOKUP(E497,$Q$15:$T$514,4,FALSE)))))</f>
        <v/>
      </c>
      <c r="N497" s="26" t="str">
        <f t="shared" si="34"/>
        <v/>
      </c>
      <c r="O497" s="28" t="str">
        <f t="shared" si="35"/>
        <v/>
      </c>
      <c r="Q497" s="21"/>
      <c r="R497" s="21"/>
      <c r="S497" s="29"/>
      <c r="T497" s="29"/>
      <c r="U497" s="29"/>
      <c r="AD497" s="1"/>
      <c r="AE497" s="1"/>
      <c r="AF497" s="1"/>
      <c r="AG497" s="1"/>
      <c r="AH497" s="1"/>
    </row>
    <row r="498" spans="2:34">
      <c r="B498" s="20"/>
      <c r="C498" s="21"/>
      <c r="D498" s="22" t="str">
        <f t="shared" si="32"/>
        <v/>
      </c>
      <c r="E498" s="21"/>
      <c r="F498" s="24" t="str">
        <f t="shared" si="33"/>
        <v/>
      </c>
      <c r="G498" s="25" t="str">
        <f>IF(C498="","",IF(D498='Gear Train'!$R$3,"-",VLOOKUP(C498,$Q$15:$S$514,3,FALSE)))</f>
        <v/>
      </c>
      <c r="H498" s="25" t="str">
        <f>IF(C498="","",IF(OR(D498='Gear Train'!$R$7,D498='Gear Train'!$R$3,D498='Gear Train'!$R$8),"-",VLOOKUP(C498,$Q$15:$T$514,4,FALSE)))</f>
        <v/>
      </c>
      <c r="I498" s="26" t="str">
        <f>IF(C498="","",IF(OR(D498='Gear Train'!$R$6,D498='Gear Train'!$R$7,D498='Gear Train'!$R$8,F498='Gear Train'!$R$7),VLOOKUP(E498,$C$15:$M$514,7,FALSE),IF(D498='Gear Train'!$R$3,VLOOKUP(C498,$Q$15:$U$514,5,FALSE),VLOOKUP(E498,$C$15:$M$514,7,FALSE)*M498)))</f>
        <v/>
      </c>
      <c r="J498" s="26" t="str">
        <f>IF(C498="","",IF(OR(D498='Gear Train'!$R$6,D498='Gear Train'!$R$7,D498='Gear Train'!$R$8,F498='Gear Train'!$R$7),VLOOKUP(E498,$C$15:$M$514,8,FALSE),IF(D498='Gear Train'!$R$3,E498/I498,VLOOKUP(E498,$C$15:$M$514,8,FALSE)/M498)))</f>
        <v/>
      </c>
      <c r="K498" s="27" t="str">
        <f>IF(C498="","",IF(E498=$C$10,$C$11,IF(OR(D498='Gear Train'!$R$4,D498='Gear Train'!$R$5),IF(OR(F498='Gear Train'!$R$4,F498='Gear Train'!$R$5,F498='Gear Train'!$R$6),IF(VLOOKUP(E498,$C$15:$M$514,9,FALSE)='Gear Train'!$C$3,'Gear Train'!$C$4,'Gear Train'!$C$3),VLOOKUP(E498,$C$15:$M$514,9,FALSE)),VLOOKUP(E498,$C$15:$M$514,9,FALSE))))</f>
        <v/>
      </c>
      <c r="L498" s="26" t="str">
        <f>IF(C498="","",IF(G498="-","-",IF(K498='Gear Train'!$C$3,MOD(G498+J498*360,360),MOD(G498-J498*360,360))))</f>
        <v/>
      </c>
      <c r="M498" s="26" t="str">
        <f>IF(C498="","",IF(OR(D498='Gear Train'!$R$6,D498='Gear Train'!$R$7,D498='Gear Train'!$R$8,F498='Gear Train'!$R$7),VLOOKUP(E498,$C$15:$M$514,10,FALSE),IF(D498='Gear Train'!$R$3,"-",IF(F498='Gear Train'!$R$3,1,H498/VLOOKUP(E498,$Q$15:$T$514,4,FALSE)))))</f>
        <v/>
      </c>
      <c r="N498" s="26" t="str">
        <f t="shared" si="34"/>
        <v/>
      </c>
      <c r="O498" s="28" t="str">
        <f t="shared" si="35"/>
        <v/>
      </c>
      <c r="Q498" s="21"/>
      <c r="R498" s="21"/>
      <c r="S498" s="29"/>
      <c r="T498" s="29"/>
      <c r="U498" s="29"/>
      <c r="AD498" s="1"/>
      <c r="AE498" s="1"/>
      <c r="AF498" s="1"/>
      <c r="AG498" s="1"/>
      <c r="AH498" s="1"/>
    </row>
    <row r="499" spans="2:34">
      <c r="B499" s="20"/>
      <c r="C499" s="21"/>
      <c r="D499" s="22" t="str">
        <f t="shared" si="32"/>
        <v/>
      </c>
      <c r="E499" s="21"/>
      <c r="F499" s="24" t="str">
        <f t="shared" si="33"/>
        <v/>
      </c>
      <c r="G499" s="25" t="str">
        <f>IF(C499="","",IF(D499='Gear Train'!$R$3,"-",VLOOKUP(C499,$Q$15:$S$514,3,FALSE)))</f>
        <v/>
      </c>
      <c r="H499" s="25" t="str">
        <f>IF(C499="","",IF(OR(D499='Gear Train'!$R$7,D499='Gear Train'!$R$3,D499='Gear Train'!$R$8),"-",VLOOKUP(C499,$Q$15:$T$514,4,FALSE)))</f>
        <v/>
      </c>
      <c r="I499" s="26" t="str">
        <f>IF(C499="","",IF(OR(D499='Gear Train'!$R$6,D499='Gear Train'!$R$7,D499='Gear Train'!$R$8,F499='Gear Train'!$R$7),VLOOKUP(E499,$C$15:$M$514,7,FALSE),IF(D499='Gear Train'!$R$3,VLOOKUP(C499,$Q$15:$U$514,5,FALSE),VLOOKUP(E499,$C$15:$M$514,7,FALSE)*M499)))</f>
        <v/>
      </c>
      <c r="J499" s="26" t="str">
        <f>IF(C499="","",IF(OR(D499='Gear Train'!$R$6,D499='Gear Train'!$R$7,D499='Gear Train'!$R$8,F499='Gear Train'!$R$7),VLOOKUP(E499,$C$15:$M$514,8,FALSE),IF(D499='Gear Train'!$R$3,E499/I499,VLOOKUP(E499,$C$15:$M$514,8,FALSE)/M499)))</f>
        <v/>
      </c>
      <c r="K499" s="27" t="str">
        <f>IF(C499="","",IF(E499=$C$10,$C$11,IF(OR(D499='Gear Train'!$R$4,D499='Gear Train'!$R$5),IF(OR(F499='Gear Train'!$R$4,F499='Gear Train'!$R$5,F499='Gear Train'!$R$6),IF(VLOOKUP(E499,$C$15:$M$514,9,FALSE)='Gear Train'!$C$3,'Gear Train'!$C$4,'Gear Train'!$C$3),VLOOKUP(E499,$C$15:$M$514,9,FALSE)),VLOOKUP(E499,$C$15:$M$514,9,FALSE))))</f>
        <v/>
      </c>
      <c r="L499" s="26" t="str">
        <f>IF(C499="","",IF(G499="-","-",IF(K499='Gear Train'!$C$3,MOD(G499+J499*360,360),MOD(G499-J499*360,360))))</f>
        <v/>
      </c>
      <c r="M499" s="26" t="str">
        <f>IF(C499="","",IF(OR(D499='Gear Train'!$R$6,D499='Gear Train'!$R$7,D499='Gear Train'!$R$8,F499='Gear Train'!$R$7),VLOOKUP(E499,$C$15:$M$514,10,FALSE),IF(D499='Gear Train'!$R$3,"-",IF(F499='Gear Train'!$R$3,1,H499/VLOOKUP(E499,$Q$15:$T$514,4,FALSE)))))</f>
        <v/>
      </c>
      <c r="N499" s="26" t="str">
        <f t="shared" si="34"/>
        <v/>
      </c>
      <c r="O499" s="28" t="str">
        <f t="shared" si="35"/>
        <v/>
      </c>
      <c r="Q499" s="21"/>
      <c r="R499" s="21"/>
      <c r="S499" s="29"/>
      <c r="T499" s="29"/>
      <c r="U499" s="29"/>
      <c r="AD499" s="1"/>
      <c r="AE499" s="1"/>
      <c r="AF499" s="1"/>
      <c r="AG499" s="1"/>
      <c r="AH499" s="1"/>
    </row>
    <row r="500" spans="2:34">
      <c r="B500" s="20"/>
      <c r="C500" s="21"/>
      <c r="D500" s="22" t="str">
        <f t="shared" si="32"/>
        <v/>
      </c>
      <c r="E500" s="21"/>
      <c r="F500" s="24" t="str">
        <f t="shared" si="33"/>
        <v/>
      </c>
      <c r="G500" s="25" t="str">
        <f>IF(C500="","",IF(D500='Gear Train'!$R$3,"-",VLOOKUP(C500,$Q$15:$S$514,3,FALSE)))</f>
        <v/>
      </c>
      <c r="H500" s="25" t="str">
        <f>IF(C500="","",IF(OR(D500='Gear Train'!$R$7,D500='Gear Train'!$R$3,D500='Gear Train'!$R$8),"-",VLOOKUP(C500,$Q$15:$T$514,4,FALSE)))</f>
        <v/>
      </c>
      <c r="I500" s="26" t="str">
        <f>IF(C500="","",IF(OR(D500='Gear Train'!$R$6,D500='Gear Train'!$R$7,D500='Gear Train'!$R$8,F500='Gear Train'!$R$7),VLOOKUP(E500,$C$15:$M$514,7,FALSE),IF(D500='Gear Train'!$R$3,VLOOKUP(C500,$Q$15:$U$514,5,FALSE),VLOOKUP(E500,$C$15:$M$514,7,FALSE)*M500)))</f>
        <v/>
      </c>
      <c r="J500" s="26" t="str">
        <f>IF(C500="","",IF(OR(D500='Gear Train'!$R$6,D500='Gear Train'!$R$7,D500='Gear Train'!$R$8,F500='Gear Train'!$R$7),VLOOKUP(E500,$C$15:$M$514,8,FALSE),IF(D500='Gear Train'!$R$3,E500/I500,VLOOKUP(E500,$C$15:$M$514,8,FALSE)/M500)))</f>
        <v/>
      </c>
      <c r="K500" s="27" t="str">
        <f>IF(C500="","",IF(E500=$C$10,$C$11,IF(OR(D500='Gear Train'!$R$4,D500='Gear Train'!$R$5),IF(OR(F500='Gear Train'!$R$4,F500='Gear Train'!$R$5,F500='Gear Train'!$R$6),IF(VLOOKUP(E500,$C$15:$M$514,9,FALSE)='Gear Train'!$C$3,'Gear Train'!$C$4,'Gear Train'!$C$3),VLOOKUP(E500,$C$15:$M$514,9,FALSE)),VLOOKUP(E500,$C$15:$M$514,9,FALSE))))</f>
        <v/>
      </c>
      <c r="L500" s="26" t="str">
        <f>IF(C500="","",IF(G500="-","-",IF(K500='Gear Train'!$C$3,MOD(G500+J500*360,360),MOD(G500-J500*360,360))))</f>
        <v/>
      </c>
      <c r="M500" s="26" t="str">
        <f>IF(C500="","",IF(OR(D500='Gear Train'!$R$6,D500='Gear Train'!$R$7,D500='Gear Train'!$R$8,F500='Gear Train'!$R$7),VLOOKUP(E500,$C$15:$M$514,10,FALSE),IF(D500='Gear Train'!$R$3,"-",IF(F500='Gear Train'!$R$3,1,H500/VLOOKUP(E500,$Q$15:$T$514,4,FALSE)))))</f>
        <v/>
      </c>
      <c r="N500" s="26" t="str">
        <f t="shared" si="34"/>
        <v/>
      </c>
      <c r="O500" s="28" t="str">
        <f t="shared" si="35"/>
        <v/>
      </c>
      <c r="Q500" s="21"/>
      <c r="R500" s="21"/>
      <c r="S500" s="29"/>
      <c r="T500" s="29"/>
      <c r="U500" s="29"/>
      <c r="AD500" s="1"/>
      <c r="AE500" s="1"/>
      <c r="AF500" s="1"/>
      <c r="AG500" s="1"/>
      <c r="AH500" s="1"/>
    </row>
    <row r="501" spans="2:34">
      <c r="B501" s="20"/>
      <c r="C501" s="21"/>
      <c r="D501" s="22" t="str">
        <f t="shared" si="32"/>
        <v/>
      </c>
      <c r="E501" s="21"/>
      <c r="F501" s="24" t="str">
        <f t="shared" si="33"/>
        <v/>
      </c>
      <c r="G501" s="25" t="str">
        <f>IF(C501="","",IF(D501='Gear Train'!$R$3,"-",VLOOKUP(C501,$Q$15:$S$514,3,FALSE)))</f>
        <v/>
      </c>
      <c r="H501" s="25" t="str">
        <f>IF(C501="","",IF(OR(D501='Gear Train'!$R$7,D501='Gear Train'!$R$3,D501='Gear Train'!$R$8),"-",VLOOKUP(C501,$Q$15:$T$514,4,FALSE)))</f>
        <v/>
      </c>
      <c r="I501" s="26" t="str">
        <f>IF(C501="","",IF(OR(D501='Gear Train'!$R$6,D501='Gear Train'!$R$7,D501='Gear Train'!$R$8,F501='Gear Train'!$R$7),VLOOKUP(E501,$C$15:$M$514,7,FALSE),IF(D501='Gear Train'!$R$3,VLOOKUP(C501,$Q$15:$U$514,5,FALSE),VLOOKUP(E501,$C$15:$M$514,7,FALSE)*M501)))</f>
        <v/>
      </c>
      <c r="J501" s="26" t="str">
        <f>IF(C501="","",IF(OR(D501='Gear Train'!$R$6,D501='Gear Train'!$R$7,D501='Gear Train'!$R$8,F501='Gear Train'!$R$7),VLOOKUP(E501,$C$15:$M$514,8,FALSE),IF(D501='Gear Train'!$R$3,E501/I501,VLOOKUP(E501,$C$15:$M$514,8,FALSE)/M501)))</f>
        <v/>
      </c>
      <c r="K501" s="27" t="str">
        <f>IF(C501="","",IF(E501=$C$10,$C$11,IF(OR(D501='Gear Train'!$R$4,D501='Gear Train'!$R$5),IF(OR(F501='Gear Train'!$R$4,F501='Gear Train'!$R$5,F501='Gear Train'!$R$6),IF(VLOOKUP(E501,$C$15:$M$514,9,FALSE)='Gear Train'!$C$3,'Gear Train'!$C$4,'Gear Train'!$C$3),VLOOKUP(E501,$C$15:$M$514,9,FALSE)),VLOOKUP(E501,$C$15:$M$514,9,FALSE))))</f>
        <v/>
      </c>
      <c r="L501" s="26" t="str">
        <f>IF(C501="","",IF(G501="-","-",IF(K501='Gear Train'!$C$3,MOD(G501+J501*360,360),MOD(G501-J501*360,360))))</f>
        <v/>
      </c>
      <c r="M501" s="26" t="str">
        <f>IF(C501="","",IF(OR(D501='Gear Train'!$R$6,D501='Gear Train'!$R$7,D501='Gear Train'!$R$8,F501='Gear Train'!$R$7),VLOOKUP(E501,$C$15:$M$514,10,FALSE),IF(D501='Gear Train'!$R$3,"-",IF(F501='Gear Train'!$R$3,1,H501/VLOOKUP(E501,$Q$15:$T$514,4,FALSE)))))</f>
        <v/>
      </c>
      <c r="N501" s="26" t="str">
        <f t="shared" si="34"/>
        <v/>
      </c>
      <c r="O501" s="28" t="str">
        <f t="shared" si="35"/>
        <v/>
      </c>
      <c r="Q501" s="21"/>
      <c r="R501" s="21"/>
      <c r="S501" s="29"/>
      <c r="T501" s="29"/>
      <c r="U501" s="29"/>
      <c r="AD501" s="1"/>
      <c r="AE501" s="1"/>
      <c r="AF501" s="1"/>
      <c r="AG501" s="1"/>
      <c r="AH501" s="1"/>
    </row>
    <row r="502" spans="2:34">
      <c r="B502" s="20"/>
      <c r="C502" s="21"/>
      <c r="D502" s="22" t="str">
        <f t="shared" si="32"/>
        <v/>
      </c>
      <c r="E502" s="21"/>
      <c r="F502" s="24" t="str">
        <f t="shared" si="33"/>
        <v/>
      </c>
      <c r="G502" s="25" t="str">
        <f>IF(C502="","",IF(D502='Gear Train'!$R$3,"-",VLOOKUP(C502,$Q$15:$S$514,3,FALSE)))</f>
        <v/>
      </c>
      <c r="H502" s="25" t="str">
        <f>IF(C502="","",IF(OR(D502='Gear Train'!$R$7,D502='Gear Train'!$R$3,D502='Gear Train'!$R$8),"-",VLOOKUP(C502,$Q$15:$T$514,4,FALSE)))</f>
        <v/>
      </c>
      <c r="I502" s="26" t="str">
        <f>IF(C502="","",IF(OR(D502='Gear Train'!$R$6,D502='Gear Train'!$R$7,D502='Gear Train'!$R$8,F502='Gear Train'!$R$7),VLOOKUP(E502,$C$15:$M$514,7,FALSE),IF(D502='Gear Train'!$R$3,VLOOKUP(C502,$Q$15:$U$514,5,FALSE),VLOOKUP(E502,$C$15:$M$514,7,FALSE)*M502)))</f>
        <v/>
      </c>
      <c r="J502" s="26" t="str">
        <f>IF(C502="","",IF(OR(D502='Gear Train'!$R$6,D502='Gear Train'!$R$7,D502='Gear Train'!$R$8,F502='Gear Train'!$R$7),VLOOKUP(E502,$C$15:$M$514,8,FALSE),IF(D502='Gear Train'!$R$3,E502/I502,VLOOKUP(E502,$C$15:$M$514,8,FALSE)/M502)))</f>
        <v/>
      </c>
      <c r="K502" s="27" t="str">
        <f>IF(C502="","",IF(E502=$C$10,$C$11,IF(OR(D502='Gear Train'!$R$4,D502='Gear Train'!$R$5),IF(OR(F502='Gear Train'!$R$4,F502='Gear Train'!$R$5,F502='Gear Train'!$R$6),IF(VLOOKUP(E502,$C$15:$M$514,9,FALSE)='Gear Train'!$C$3,'Gear Train'!$C$4,'Gear Train'!$C$3),VLOOKUP(E502,$C$15:$M$514,9,FALSE)),VLOOKUP(E502,$C$15:$M$514,9,FALSE))))</f>
        <v/>
      </c>
      <c r="L502" s="26" t="str">
        <f>IF(C502="","",IF(G502="-","-",IF(K502='Gear Train'!$C$3,MOD(G502+J502*360,360),MOD(G502-J502*360,360))))</f>
        <v/>
      </c>
      <c r="M502" s="26" t="str">
        <f>IF(C502="","",IF(OR(D502='Gear Train'!$R$6,D502='Gear Train'!$R$7,D502='Gear Train'!$R$8,F502='Gear Train'!$R$7),VLOOKUP(E502,$C$15:$M$514,10,FALSE),IF(D502='Gear Train'!$R$3,"-",IF(F502='Gear Train'!$R$3,1,H502/VLOOKUP(E502,$Q$15:$T$514,4,FALSE)))))</f>
        <v/>
      </c>
      <c r="N502" s="26" t="str">
        <f t="shared" si="34"/>
        <v/>
      </c>
      <c r="O502" s="28" t="str">
        <f t="shared" si="35"/>
        <v/>
      </c>
      <c r="Q502" s="21"/>
      <c r="R502" s="21"/>
      <c r="S502" s="29"/>
      <c r="T502" s="29"/>
      <c r="U502" s="29"/>
      <c r="AD502" s="1"/>
      <c r="AE502" s="1"/>
      <c r="AF502" s="1"/>
      <c r="AG502" s="1"/>
      <c r="AH502" s="1"/>
    </row>
    <row r="503" spans="2:34">
      <c r="B503" s="20"/>
      <c r="C503" s="21"/>
      <c r="D503" s="22" t="str">
        <f t="shared" si="32"/>
        <v/>
      </c>
      <c r="E503" s="21"/>
      <c r="F503" s="24" t="str">
        <f t="shared" si="33"/>
        <v/>
      </c>
      <c r="G503" s="25" t="str">
        <f>IF(C503="","",IF(D503='Gear Train'!$R$3,"-",VLOOKUP(C503,$Q$15:$S$514,3,FALSE)))</f>
        <v/>
      </c>
      <c r="H503" s="25" t="str">
        <f>IF(C503="","",IF(OR(D503='Gear Train'!$R$7,D503='Gear Train'!$R$3,D503='Gear Train'!$R$8),"-",VLOOKUP(C503,$Q$15:$T$514,4,FALSE)))</f>
        <v/>
      </c>
      <c r="I503" s="26" t="str">
        <f>IF(C503="","",IF(OR(D503='Gear Train'!$R$6,D503='Gear Train'!$R$7,D503='Gear Train'!$R$8,F503='Gear Train'!$R$7),VLOOKUP(E503,$C$15:$M$514,7,FALSE),IF(D503='Gear Train'!$R$3,VLOOKUP(C503,$Q$15:$U$514,5,FALSE),VLOOKUP(E503,$C$15:$M$514,7,FALSE)*M503)))</f>
        <v/>
      </c>
      <c r="J503" s="26" t="str">
        <f>IF(C503="","",IF(OR(D503='Gear Train'!$R$6,D503='Gear Train'!$R$7,D503='Gear Train'!$R$8,F503='Gear Train'!$R$7),VLOOKUP(E503,$C$15:$M$514,8,FALSE),IF(D503='Gear Train'!$R$3,E503/I503,VLOOKUP(E503,$C$15:$M$514,8,FALSE)/M503)))</f>
        <v/>
      </c>
      <c r="K503" s="27" t="str">
        <f>IF(C503="","",IF(E503=$C$10,$C$11,IF(OR(D503='Gear Train'!$R$4,D503='Gear Train'!$R$5),IF(OR(F503='Gear Train'!$R$4,F503='Gear Train'!$R$5,F503='Gear Train'!$R$6),IF(VLOOKUP(E503,$C$15:$M$514,9,FALSE)='Gear Train'!$C$3,'Gear Train'!$C$4,'Gear Train'!$C$3),VLOOKUP(E503,$C$15:$M$514,9,FALSE)),VLOOKUP(E503,$C$15:$M$514,9,FALSE))))</f>
        <v/>
      </c>
      <c r="L503" s="26" t="str">
        <f>IF(C503="","",IF(G503="-","-",IF(K503='Gear Train'!$C$3,MOD(G503+J503*360,360),MOD(G503-J503*360,360))))</f>
        <v/>
      </c>
      <c r="M503" s="26" t="str">
        <f>IF(C503="","",IF(OR(D503='Gear Train'!$R$6,D503='Gear Train'!$R$7,D503='Gear Train'!$R$8,F503='Gear Train'!$R$7),VLOOKUP(E503,$C$15:$M$514,10,FALSE),IF(D503='Gear Train'!$R$3,"-",IF(F503='Gear Train'!$R$3,1,H503/VLOOKUP(E503,$Q$15:$T$514,4,FALSE)))))</f>
        <v/>
      </c>
      <c r="N503" s="26" t="str">
        <f t="shared" si="34"/>
        <v/>
      </c>
      <c r="O503" s="28" t="str">
        <f t="shared" si="35"/>
        <v/>
      </c>
      <c r="Q503" s="21"/>
      <c r="R503" s="21"/>
      <c r="S503" s="29"/>
      <c r="T503" s="29"/>
      <c r="U503" s="29"/>
      <c r="AD503" s="1"/>
      <c r="AE503" s="1"/>
      <c r="AF503" s="1"/>
      <c r="AG503" s="1"/>
      <c r="AH503" s="1"/>
    </row>
    <row r="504" spans="2:34">
      <c r="B504" s="20"/>
      <c r="C504" s="21"/>
      <c r="D504" s="22" t="str">
        <f t="shared" si="32"/>
        <v/>
      </c>
      <c r="E504" s="21"/>
      <c r="F504" s="24" t="str">
        <f t="shared" si="33"/>
        <v/>
      </c>
      <c r="G504" s="25" t="str">
        <f>IF(C504="","",IF(D504='Gear Train'!$R$3,"-",VLOOKUP(C504,$Q$15:$S$514,3,FALSE)))</f>
        <v/>
      </c>
      <c r="H504" s="25" t="str">
        <f>IF(C504="","",IF(OR(D504='Gear Train'!$R$7,D504='Gear Train'!$R$3,D504='Gear Train'!$R$8),"-",VLOOKUP(C504,$Q$15:$T$514,4,FALSE)))</f>
        <v/>
      </c>
      <c r="I504" s="26" t="str">
        <f>IF(C504="","",IF(OR(D504='Gear Train'!$R$6,D504='Gear Train'!$R$7,D504='Gear Train'!$R$8,F504='Gear Train'!$R$7),VLOOKUP(E504,$C$15:$M$514,7,FALSE),IF(D504='Gear Train'!$R$3,VLOOKUP(C504,$Q$15:$U$514,5,FALSE),VLOOKUP(E504,$C$15:$M$514,7,FALSE)*M504)))</f>
        <v/>
      </c>
      <c r="J504" s="26" t="str">
        <f>IF(C504="","",IF(OR(D504='Gear Train'!$R$6,D504='Gear Train'!$R$7,D504='Gear Train'!$R$8,F504='Gear Train'!$R$7),VLOOKUP(E504,$C$15:$M$514,8,FALSE),IF(D504='Gear Train'!$R$3,E504/I504,VLOOKUP(E504,$C$15:$M$514,8,FALSE)/M504)))</f>
        <v/>
      </c>
      <c r="K504" s="27" t="str">
        <f>IF(C504="","",IF(E504=$C$10,$C$11,IF(OR(D504='Gear Train'!$R$4,D504='Gear Train'!$R$5),IF(OR(F504='Gear Train'!$R$4,F504='Gear Train'!$R$5,F504='Gear Train'!$R$6),IF(VLOOKUP(E504,$C$15:$M$514,9,FALSE)='Gear Train'!$C$3,'Gear Train'!$C$4,'Gear Train'!$C$3),VLOOKUP(E504,$C$15:$M$514,9,FALSE)),VLOOKUP(E504,$C$15:$M$514,9,FALSE))))</f>
        <v/>
      </c>
      <c r="L504" s="26" t="str">
        <f>IF(C504="","",IF(G504="-","-",IF(K504='Gear Train'!$C$3,MOD(G504+J504*360,360),MOD(G504-J504*360,360))))</f>
        <v/>
      </c>
      <c r="M504" s="26" t="str">
        <f>IF(C504="","",IF(OR(D504='Gear Train'!$R$6,D504='Gear Train'!$R$7,D504='Gear Train'!$R$8,F504='Gear Train'!$R$7),VLOOKUP(E504,$C$15:$M$514,10,FALSE),IF(D504='Gear Train'!$R$3,"-",IF(F504='Gear Train'!$R$3,1,H504/VLOOKUP(E504,$Q$15:$T$514,4,FALSE)))))</f>
        <v/>
      </c>
      <c r="N504" s="26" t="str">
        <f t="shared" si="34"/>
        <v/>
      </c>
      <c r="O504" s="28" t="str">
        <f t="shared" si="35"/>
        <v/>
      </c>
      <c r="Q504" s="21"/>
      <c r="R504" s="21"/>
      <c r="S504" s="29"/>
      <c r="T504" s="29"/>
      <c r="U504" s="29"/>
      <c r="AD504" s="1"/>
      <c r="AE504" s="1"/>
      <c r="AF504" s="1"/>
      <c r="AG504" s="1"/>
      <c r="AH504" s="1"/>
    </row>
    <row r="505" spans="2:34">
      <c r="B505" s="20"/>
      <c r="C505" s="21"/>
      <c r="D505" s="22" t="str">
        <f t="shared" si="32"/>
        <v/>
      </c>
      <c r="E505" s="21"/>
      <c r="F505" s="24" t="str">
        <f t="shared" si="33"/>
        <v/>
      </c>
      <c r="G505" s="25" t="str">
        <f>IF(C505="","",IF(D505='Gear Train'!$R$3,"-",VLOOKUP(C505,$Q$15:$S$514,3,FALSE)))</f>
        <v/>
      </c>
      <c r="H505" s="25" t="str">
        <f>IF(C505="","",IF(OR(D505='Gear Train'!$R$7,D505='Gear Train'!$R$3,D505='Gear Train'!$R$8),"-",VLOOKUP(C505,$Q$15:$T$514,4,FALSE)))</f>
        <v/>
      </c>
      <c r="I505" s="26" t="str">
        <f>IF(C505="","",IF(OR(D505='Gear Train'!$R$6,D505='Gear Train'!$R$7,D505='Gear Train'!$R$8,F505='Gear Train'!$R$7),VLOOKUP(E505,$C$15:$M$514,7,FALSE),IF(D505='Gear Train'!$R$3,VLOOKUP(C505,$Q$15:$U$514,5,FALSE),VLOOKUP(E505,$C$15:$M$514,7,FALSE)*M505)))</f>
        <v/>
      </c>
      <c r="J505" s="26" t="str">
        <f>IF(C505="","",IF(OR(D505='Gear Train'!$R$6,D505='Gear Train'!$R$7,D505='Gear Train'!$R$8,F505='Gear Train'!$R$7),VLOOKUP(E505,$C$15:$M$514,8,FALSE),IF(D505='Gear Train'!$R$3,E505/I505,VLOOKUP(E505,$C$15:$M$514,8,FALSE)/M505)))</f>
        <v/>
      </c>
      <c r="K505" s="27" t="str">
        <f>IF(C505="","",IF(E505=$C$10,$C$11,IF(OR(D505='Gear Train'!$R$4,D505='Gear Train'!$R$5),IF(OR(F505='Gear Train'!$R$4,F505='Gear Train'!$R$5,F505='Gear Train'!$R$6),IF(VLOOKUP(E505,$C$15:$M$514,9,FALSE)='Gear Train'!$C$3,'Gear Train'!$C$4,'Gear Train'!$C$3),VLOOKUP(E505,$C$15:$M$514,9,FALSE)),VLOOKUP(E505,$C$15:$M$514,9,FALSE))))</f>
        <v/>
      </c>
      <c r="L505" s="26" t="str">
        <f>IF(C505="","",IF(G505="-","-",IF(K505='Gear Train'!$C$3,MOD(G505+J505*360,360),MOD(G505-J505*360,360))))</f>
        <v/>
      </c>
      <c r="M505" s="26" t="str">
        <f>IF(C505="","",IF(OR(D505='Gear Train'!$R$6,D505='Gear Train'!$R$7,D505='Gear Train'!$R$8,F505='Gear Train'!$R$7),VLOOKUP(E505,$C$15:$M$514,10,FALSE),IF(D505='Gear Train'!$R$3,"-",IF(F505='Gear Train'!$R$3,1,H505/VLOOKUP(E505,$Q$15:$T$514,4,FALSE)))))</f>
        <v/>
      </c>
      <c r="N505" s="26" t="str">
        <f t="shared" si="34"/>
        <v/>
      </c>
      <c r="O505" s="28" t="str">
        <f t="shared" si="35"/>
        <v/>
      </c>
      <c r="Q505" s="21"/>
      <c r="R505" s="21"/>
      <c r="S505" s="29"/>
      <c r="T505" s="29"/>
      <c r="U505" s="29"/>
      <c r="AD505" s="1"/>
      <c r="AE505" s="1"/>
      <c r="AF505" s="1"/>
      <c r="AG505" s="1"/>
      <c r="AH505" s="1"/>
    </row>
    <row r="506" spans="2:34">
      <c r="B506" s="20"/>
      <c r="C506" s="21"/>
      <c r="D506" s="22" t="str">
        <f t="shared" si="32"/>
        <v/>
      </c>
      <c r="E506" s="21"/>
      <c r="F506" s="24" t="str">
        <f t="shared" si="33"/>
        <v/>
      </c>
      <c r="G506" s="25" t="str">
        <f>IF(C506="","",IF(D506='Gear Train'!$R$3,"-",VLOOKUP(C506,$Q$15:$S$514,3,FALSE)))</f>
        <v/>
      </c>
      <c r="H506" s="25" t="str">
        <f>IF(C506="","",IF(OR(D506='Gear Train'!$R$7,D506='Gear Train'!$R$3,D506='Gear Train'!$R$8),"-",VLOOKUP(C506,$Q$15:$T$514,4,FALSE)))</f>
        <v/>
      </c>
      <c r="I506" s="26" t="str">
        <f>IF(C506="","",IF(OR(D506='Gear Train'!$R$6,D506='Gear Train'!$R$7,D506='Gear Train'!$R$8,F506='Gear Train'!$R$7),VLOOKUP(E506,$C$15:$M$514,7,FALSE),IF(D506='Gear Train'!$R$3,VLOOKUP(C506,$Q$15:$U$514,5,FALSE),VLOOKUP(E506,$C$15:$M$514,7,FALSE)*M506)))</f>
        <v/>
      </c>
      <c r="J506" s="26" t="str">
        <f>IF(C506="","",IF(OR(D506='Gear Train'!$R$6,D506='Gear Train'!$R$7,D506='Gear Train'!$R$8,F506='Gear Train'!$R$7),VLOOKUP(E506,$C$15:$M$514,8,FALSE),IF(D506='Gear Train'!$R$3,E506/I506,VLOOKUP(E506,$C$15:$M$514,8,FALSE)/M506)))</f>
        <v/>
      </c>
      <c r="K506" s="27" t="str">
        <f>IF(C506="","",IF(E506=$C$10,$C$11,IF(OR(D506='Gear Train'!$R$4,D506='Gear Train'!$R$5),IF(OR(F506='Gear Train'!$R$4,F506='Gear Train'!$R$5,F506='Gear Train'!$R$6),IF(VLOOKUP(E506,$C$15:$M$514,9,FALSE)='Gear Train'!$C$3,'Gear Train'!$C$4,'Gear Train'!$C$3),VLOOKUP(E506,$C$15:$M$514,9,FALSE)),VLOOKUP(E506,$C$15:$M$514,9,FALSE))))</f>
        <v/>
      </c>
      <c r="L506" s="26" t="str">
        <f>IF(C506="","",IF(G506="-","-",IF(K506='Gear Train'!$C$3,MOD(G506+J506*360,360),MOD(G506-J506*360,360))))</f>
        <v/>
      </c>
      <c r="M506" s="26" t="str">
        <f>IF(C506="","",IF(OR(D506='Gear Train'!$R$6,D506='Gear Train'!$R$7,D506='Gear Train'!$R$8,F506='Gear Train'!$R$7),VLOOKUP(E506,$C$15:$M$514,10,FALSE),IF(D506='Gear Train'!$R$3,"-",IF(F506='Gear Train'!$R$3,1,H506/VLOOKUP(E506,$Q$15:$T$514,4,FALSE)))))</f>
        <v/>
      </c>
      <c r="N506" s="26" t="str">
        <f t="shared" si="34"/>
        <v/>
      </c>
      <c r="O506" s="28" t="str">
        <f t="shared" si="35"/>
        <v/>
      </c>
      <c r="Q506" s="21"/>
      <c r="R506" s="21"/>
      <c r="S506" s="29"/>
      <c r="T506" s="29"/>
      <c r="U506" s="29"/>
      <c r="AD506" s="1"/>
      <c r="AE506" s="1"/>
      <c r="AF506" s="1"/>
      <c r="AG506" s="1"/>
      <c r="AH506" s="1"/>
    </row>
    <row r="507" spans="2:34">
      <c r="B507" s="20"/>
      <c r="C507" s="21"/>
      <c r="D507" s="22" t="str">
        <f t="shared" si="32"/>
        <v/>
      </c>
      <c r="E507" s="21"/>
      <c r="F507" s="24" t="str">
        <f t="shared" si="33"/>
        <v/>
      </c>
      <c r="G507" s="25" t="str">
        <f>IF(C507="","",IF(D507='Gear Train'!$R$3,"-",VLOOKUP(C507,$Q$15:$S$514,3,FALSE)))</f>
        <v/>
      </c>
      <c r="H507" s="25" t="str">
        <f>IF(C507="","",IF(OR(D507='Gear Train'!$R$7,D507='Gear Train'!$R$3,D507='Gear Train'!$R$8),"-",VLOOKUP(C507,$Q$15:$T$514,4,FALSE)))</f>
        <v/>
      </c>
      <c r="I507" s="26" t="str">
        <f>IF(C507="","",IF(OR(D507='Gear Train'!$R$6,D507='Gear Train'!$R$7,D507='Gear Train'!$R$8,F507='Gear Train'!$R$7),VLOOKUP(E507,$C$15:$M$514,7,FALSE),IF(D507='Gear Train'!$R$3,VLOOKUP(C507,$Q$15:$U$514,5,FALSE),VLOOKUP(E507,$C$15:$M$514,7,FALSE)*M507)))</f>
        <v/>
      </c>
      <c r="J507" s="26" t="str">
        <f>IF(C507="","",IF(OR(D507='Gear Train'!$R$6,D507='Gear Train'!$R$7,D507='Gear Train'!$R$8,F507='Gear Train'!$R$7),VLOOKUP(E507,$C$15:$M$514,8,FALSE),IF(D507='Gear Train'!$R$3,E507/I507,VLOOKUP(E507,$C$15:$M$514,8,FALSE)/M507)))</f>
        <v/>
      </c>
      <c r="K507" s="27" t="str">
        <f>IF(C507="","",IF(E507=$C$10,$C$11,IF(OR(D507='Gear Train'!$R$4,D507='Gear Train'!$R$5),IF(OR(F507='Gear Train'!$R$4,F507='Gear Train'!$R$5,F507='Gear Train'!$R$6),IF(VLOOKUP(E507,$C$15:$M$514,9,FALSE)='Gear Train'!$C$3,'Gear Train'!$C$4,'Gear Train'!$C$3),VLOOKUP(E507,$C$15:$M$514,9,FALSE)),VLOOKUP(E507,$C$15:$M$514,9,FALSE))))</f>
        <v/>
      </c>
      <c r="L507" s="26" t="str">
        <f>IF(C507="","",IF(G507="-","-",IF(K507='Gear Train'!$C$3,MOD(G507+J507*360,360),MOD(G507-J507*360,360))))</f>
        <v/>
      </c>
      <c r="M507" s="26" t="str">
        <f>IF(C507="","",IF(OR(D507='Gear Train'!$R$6,D507='Gear Train'!$R$7,D507='Gear Train'!$R$8,F507='Gear Train'!$R$7),VLOOKUP(E507,$C$15:$M$514,10,FALSE),IF(D507='Gear Train'!$R$3,"-",IF(F507='Gear Train'!$R$3,1,H507/VLOOKUP(E507,$Q$15:$T$514,4,FALSE)))))</f>
        <v/>
      </c>
      <c r="N507" s="26" t="str">
        <f t="shared" si="34"/>
        <v/>
      </c>
      <c r="O507" s="28" t="str">
        <f t="shared" si="35"/>
        <v/>
      </c>
      <c r="Q507" s="21"/>
      <c r="R507" s="21"/>
      <c r="S507" s="29"/>
      <c r="T507" s="29"/>
      <c r="U507" s="29"/>
      <c r="AD507" s="1"/>
      <c r="AE507" s="1"/>
      <c r="AF507" s="1"/>
      <c r="AG507" s="1"/>
      <c r="AH507" s="1"/>
    </row>
    <row r="508" spans="2:34">
      <c r="B508" s="20"/>
      <c r="C508" s="21"/>
      <c r="D508" s="22" t="str">
        <f t="shared" si="32"/>
        <v/>
      </c>
      <c r="E508" s="21"/>
      <c r="F508" s="24" t="str">
        <f t="shared" si="33"/>
        <v/>
      </c>
      <c r="G508" s="25" t="str">
        <f>IF(C508="","",IF(D508='Gear Train'!$R$3,"-",VLOOKUP(C508,$Q$15:$S$514,3,FALSE)))</f>
        <v/>
      </c>
      <c r="H508" s="25" t="str">
        <f>IF(C508="","",IF(OR(D508='Gear Train'!$R$7,D508='Gear Train'!$R$3,D508='Gear Train'!$R$8),"-",VLOOKUP(C508,$Q$15:$T$514,4,FALSE)))</f>
        <v/>
      </c>
      <c r="I508" s="26" t="str">
        <f>IF(C508="","",IF(OR(D508='Gear Train'!$R$6,D508='Gear Train'!$R$7,D508='Gear Train'!$R$8,F508='Gear Train'!$R$7),VLOOKUP(E508,$C$15:$M$514,7,FALSE),IF(D508='Gear Train'!$R$3,VLOOKUP(C508,$Q$15:$U$514,5,FALSE),VLOOKUP(E508,$C$15:$M$514,7,FALSE)*M508)))</f>
        <v/>
      </c>
      <c r="J508" s="26" t="str">
        <f>IF(C508="","",IF(OR(D508='Gear Train'!$R$6,D508='Gear Train'!$R$7,D508='Gear Train'!$R$8,F508='Gear Train'!$R$7),VLOOKUP(E508,$C$15:$M$514,8,FALSE),IF(D508='Gear Train'!$R$3,E508/I508,VLOOKUP(E508,$C$15:$M$514,8,FALSE)/M508)))</f>
        <v/>
      </c>
      <c r="K508" s="27" t="str">
        <f>IF(C508="","",IF(E508=$C$10,$C$11,IF(OR(D508='Gear Train'!$R$4,D508='Gear Train'!$R$5),IF(OR(F508='Gear Train'!$R$4,F508='Gear Train'!$R$5,F508='Gear Train'!$R$6),IF(VLOOKUP(E508,$C$15:$M$514,9,FALSE)='Gear Train'!$C$3,'Gear Train'!$C$4,'Gear Train'!$C$3),VLOOKUP(E508,$C$15:$M$514,9,FALSE)),VLOOKUP(E508,$C$15:$M$514,9,FALSE))))</f>
        <v/>
      </c>
      <c r="L508" s="26" t="str">
        <f>IF(C508="","",IF(G508="-","-",IF(K508='Gear Train'!$C$3,MOD(G508+J508*360,360),MOD(G508-J508*360,360))))</f>
        <v/>
      </c>
      <c r="M508" s="26" t="str">
        <f>IF(C508="","",IF(OR(D508='Gear Train'!$R$6,D508='Gear Train'!$R$7,D508='Gear Train'!$R$8,F508='Gear Train'!$R$7),VLOOKUP(E508,$C$15:$M$514,10,FALSE),IF(D508='Gear Train'!$R$3,"-",IF(F508='Gear Train'!$R$3,1,H508/VLOOKUP(E508,$Q$15:$T$514,4,FALSE)))))</f>
        <v/>
      </c>
      <c r="N508" s="26" t="str">
        <f t="shared" si="34"/>
        <v/>
      </c>
      <c r="O508" s="28" t="str">
        <f t="shared" si="35"/>
        <v/>
      </c>
      <c r="Q508" s="21"/>
      <c r="R508" s="21"/>
      <c r="S508" s="29"/>
      <c r="T508" s="29"/>
      <c r="U508" s="29"/>
      <c r="AD508" s="1"/>
      <c r="AE508" s="1"/>
      <c r="AF508" s="1"/>
      <c r="AG508" s="1"/>
      <c r="AH508" s="1"/>
    </row>
    <row r="509" spans="2:34">
      <c r="B509" s="20"/>
      <c r="C509" s="21"/>
      <c r="D509" s="22" t="str">
        <f t="shared" si="32"/>
        <v/>
      </c>
      <c r="E509" s="21"/>
      <c r="F509" s="24" t="str">
        <f t="shared" si="33"/>
        <v/>
      </c>
      <c r="G509" s="25" t="str">
        <f>IF(C509="","",IF(D509='Gear Train'!$R$3,"-",VLOOKUP(C509,$Q$15:$S$514,3,FALSE)))</f>
        <v/>
      </c>
      <c r="H509" s="25" t="str">
        <f>IF(C509="","",IF(OR(D509='Gear Train'!$R$7,D509='Gear Train'!$R$3,D509='Gear Train'!$R$8),"-",VLOOKUP(C509,$Q$15:$T$514,4,FALSE)))</f>
        <v/>
      </c>
      <c r="I509" s="26" t="str">
        <f>IF(C509="","",IF(OR(D509='Gear Train'!$R$6,D509='Gear Train'!$R$7,D509='Gear Train'!$R$8,F509='Gear Train'!$R$7),VLOOKUP(E509,$C$15:$M$514,7,FALSE),IF(D509='Gear Train'!$R$3,VLOOKUP(C509,$Q$15:$U$514,5,FALSE),VLOOKUP(E509,$C$15:$M$514,7,FALSE)*M509)))</f>
        <v/>
      </c>
      <c r="J509" s="26" t="str">
        <f>IF(C509="","",IF(OR(D509='Gear Train'!$R$6,D509='Gear Train'!$R$7,D509='Gear Train'!$R$8,F509='Gear Train'!$R$7),VLOOKUP(E509,$C$15:$M$514,8,FALSE),IF(D509='Gear Train'!$R$3,E509/I509,VLOOKUP(E509,$C$15:$M$514,8,FALSE)/M509)))</f>
        <v/>
      </c>
      <c r="K509" s="27" t="str">
        <f>IF(C509="","",IF(E509=$C$10,$C$11,IF(OR(D509='Gear Train'!$R$4,D509='Gear Train'!$R$5),IF(OR(F509='Gear Train'!$R$4,F509='Gear Train'!$R$5,F509='Gear Train'!$R$6),IF(VLOOKUP(E509,$C$15:$M$514,9,FALSE)='Gear Train'!$C$3,'Gear Train'!$C$4,'Gear Train'!$C$3),VLOOKUP(E509,$C$15:$M$514,9,FALSE)),VLOOKUP(E509,$C$15:$M$514,9,FALSE))))</f>
        <v/>
      </c>
      <c r="L509" s="26" t="str">
        <f>IF(C509="","",IF(G509="-","-",IF(K509='Gear Train'!$C$3,MOD(G509+J509*360,360),MOD(G509-J509*360,360))))</f>
        <v/>
      </c>
      <c r="M509" s="26" t="str">
        <f>IF(C509="","",IF(OR(D509='Gear Train'!$R$6,D509='Gear Train'!$R$7,D509='Gear Train'!$R$8,F509='Gear Train'!$R$7),VLOOKUP(E509,$C$15:$M$514,10,FALSE),IF(D509='Gear Train'!$R$3,"-",IF(F509='Gear Train'!$R$3,1,H509/VLOOKUP(E509,$Q$15:$T$514,4,FALSE)))))</f>
        <v/>
      </c>
      <c r="N509" s="26" t="str">
        <f t="shared" si="34"/>
        <v/>
      </c>
      <c r="O509" s="28" t="str">
        <f t="shared" si="35"/>
        <v/>
      </c>
      <c r="Q509" s="21"/>
      <c r="R509" s="21"/>
      <c r="S509" s="29"/>
      <c r="T509" s="29"/>
      <c r="U509" s="29"/>
      <c r="AD509" s="1"/>
      <c r="AE509" s="1"/>
      <c r="AF509" s="1"/>
      <c r="AG509" s="1"/>
      <c r="AH509" s="1"/>
    </row>
    <row r="510" spans="2:34">
      <c r="B510" s="20"/>
      <c r="C510" s="21"/>
      <c r="D510" s="22" t="str">
        <f t="shared" si="32"/>
        <v/>
      </c>
      <c r="E510" s="21"/>
      <c r="F510" s="24" t="str">
        <f t="shared" si="33"/>
        <v/>
      </c>
      <c r="G510" s="25" t="str">
        <f>IF(C510="","",IF(D510='Gear Train'!$R$3,"-",VLOOKUP(C510,$Q$15:$S$514,3,FALSE)))</f>
        <v/>
      </c>
      <c r="H510" s="25" t="str">
        <f>IF(C510="","",IF(OR(D510='Gear Train'!$R$7,D510='Gear Train'!$R$3,D510='Gear Train'!$R$8),"-",VLOOKUP(C510,$Q$15:$T$514,4,FALSE)))</f>
        <v/>
      </c>
      <c r="I510" s="26" t="str">
        <f>IF(C510="","",IF(OR(D510='Gear Train'!$R$6,D510='Gear Train'!$R$7,D510='Gear Train'!$R$8,F510='Gear Train'!$R$7),VLOOKUP(E510,$C$15:$M$514,7,FALSE),IF(D510='Gear Train'!$R$3,VLOOKUP(C510,$Q$15:$U$514,5,FALSE),VLOOKUP(E510,$C$15:$M$514,7,FALSE)*M510)))</f>
        <v/>
      </c>
      <c r="J510" s="26" t="str">
        <f>IF(C510="","",IF(OR(D510='Gear Train'!$R$6,D510='Gear Train'!$R$7,D510='Gear Train'!$R$8,F510='Gear Train'!$R$7),VLOOKUP(E510,$C$15:$M$514,8,FALSE),IF(D510='Gear Train'!$R$3,E510/I510,VLOOKUP(E510,$C$15:$M$514,8,FALSE)/M510)))</f>
        <v/>
      </c>
      <c r="K510" s="27" t="str">
        <f>IF(C510="","",IF(E510=$C$10,$C$11,IF(OR(D510='Gear Train'!$R$4,D510='Gear Train'!$R$5),IF(OR(F510='Gear Train'!$R$4,F510='Gear Train'!$R$5,F510='Gear Train'!$R$6),IF(VLOOKUP(E510,$C$15:$M$514,9,FALSE)='Gear Train'!$C$3,'Gear Train'!$C$4,'Gear Train'!$C$3),VLOOKUP(E510,$C$15:$M$514,9,FALSE)),VLOOKUP(E510,$C$15:$M$514,9,FALSE))))</f>
        <v/>
      </c>
      <c r="L510" s="26" t="str">
        <f>IF(C510="","",IF(G510="-","-",IF(K510='Gear Train'!$C$3,MOD(G510+J510*360,360),MOD(G510-J510*360,360))))</f>
        <v/>
      </c>
      <c r="M510" s="26" t="str">
        <f>IF(C510="","",IF(OR(D510='Gear Train'!$R$6,D510='Gear Train'!$R$7,D510='Gear Train'!$R$8,F510='Gear Train'!$R$7),VLOOKUP(E510,$C$15:$M$514,10,FALSE),IF(D510='Gear Train'!$R$3,"-",IF(F510='Gear Train'!$R$3,1,H510/VLOOKUP(E510,$Q$15:$T$514,4,FALSE)))))</f>
        <v/>
      </c>
      <c r="N510" s="26" t="str">
        <f t="shared" si="34"/>
        <v/>
      </c>
      <c r="O510" s="28" t="str">
        <f t="shared" si="35"/>
        <v/>
      </c>
      <c r="Q510" s="21"/>
      <c r="R510" s="21"/>
      <c r="S510" s="29"/>
      <c r="T510" s="29"/>
      <c r="U510" s="29"/>
      <c r="AD510" s="1"/>
      <c r="AE510" s="1"/>
      <c r="AF510" s="1"/>
      <c r="AG510" s="1"/>
      <c r="AH510" s="1"/>
    </row>
    <row r="511" spans="2:34">
      <c r="B511" s="20"/>
      <c r="C511" s="21"/>
      <c r="D511" s="22" t="str">
        <f t="shared" si="32"/>
        <v/>
      </c>
      <c r="E511" s="21"/>
      <c r="F511" s="24" t="str">
        <f t="shared" si="33"/>
        <v/>
      </c>
      <c r="G511" s="25" t="str">
        <f>IF(C511="","",IF(D511='Gear Train'!$R$3,"-",VLOOKUP(C511,$Q$15:$S$514,3,FALSE)))</f>
        <v/>
      </c>
      <c r="H511" s="25" t="str">
        <f>IF(C511="","",IF(OR(D511='Gear Train'!$R$7,D511='Gear Train'!$R$3,D511='Gear Train'!$R$8),"-",VLOOKUP(C511,$Q$15:$T$514,4,FALSE)))</f>
        <v/>
      </c>
      <c r="I511" s="26" t="str">
        <f>IF(C511="","",IF(OR(D511='Gear Train'!$R$6,D511='Gear Train'!$R$7,D511='Gear Train'!$R$8,F511='Gear Train'!$R$7),VLOOKUP(E511,$C$15:$M$514,7,FALSE),IF(D511='Gear Train'!$R$3,VLOOKUP(C511,$Q$15:$U$514,5,FALSE),VLOOKUP(E511,$C$15:$M$514,7,FALSE)*M511)))</f>
        <v/>
      </c>
      <c r="J511" s="26" t="str">
        <f>IF(C511="","",IF(OR(D511='Gear Train'!$R$6,D511='Gear Train'!$R$7,D511='Gear Train'!$R$8,F511='Gear Train'!$R$7),VLOOKUP(E511,$C$15:$M$514,8,FALSE),IF(D511='Gear Train'!$R$3,E511/I511,VLOOKUP(E511,$C$15:$M$514,8,FALSE)/M511)))</f>
        <v/>
      </c>
      <c r="K511" s="27" t="str">
        <f>IF(C511="","",IF(E511=$C$10,$C$11,IF(OR(D511='Gear Train'!$R$4,D511='Gear Train'!$R$5),IF(OR(F511='Gear Train'!$R$4,F511='Gear Train'!$R$5,F511='Gear Train'!$R$6),IF(VLOOKUP(E511,$C$15:$M$514,9,FALSE)='Gear Train'!$C$3,'Gear Train'!$C$4,'Gear Train'!$C$3),VLOOKUP(E511,$C$15:$M$514,9,FALSE)),VLOOKUP(E511,$C$15:$M$514,9,FALSE))))</f>
        <v/>
      </c>
      <c r="L511" s="26" t="str">
        <f>IF(C511="","",IF(G511="-","-",IF(K511='Gear Train'!$C$3,MOD(G511+J511*360,360),MOD(G511-J511*360,360))))</f>
        <v/>
      </c>
      <c r="M511" s="26" t="str">
        <f>IF(C511="","",IF(OR(D511='Gear Train'!$R$6,D511='Gear Train'!$R$7,D511='Gear Train'!$R$8,F511='Gear Train'!$R$7),VLOOKUP(E511,$C$15:$M$514,10,FALSE),IF(D511='Gear Train'!$R$3,"-",IF(F511='Gear Train'!$R$3,1,H511/VLOOKUP(E511,$Q$15:$T$514,4,FALSE)))))</f>
        <v/>
      </c>
      <c r="N511" s="26" t="str">
        <f t="shared" si="34"/>
        <v/>
      </c>
      <c r="O511" s="28" t="str">
        <f t="shared" si="35"/>
        <v/>
      </c>
      <c r="Q511" s="21"/>
      <c r="R511" s="21"/>
      <c r="S511" s="29"/>
      <c r="T511" s="29"/>
      <c r="U511" s="29"/>
      <c r="AD511" s="1"/>
      <c r="AE511" s="1"/>
      <c r="AF511" s="1"/>
      <c r="AG511" s="1"/>
      <c r="AH511" s="1"/>
    </row>
    <row r="512" spans="2:34">
      <c r="B512" s="20"/>
      <c r="C512" s="21"/>
      <c r="D512" s="22" t="str">
        <f t="shared" si="32"/>
        <v/>
      </c>
      <c r="E512" s="21"/>
      <c r="F512" s="24" t="str">
        <f t="shared" si="33"/>
        <v/>
      </c>
      <c r="G512" s="25" t="str">
        <f>IF(C512="","",IF(D512='Gear Train'!$R$3,"-",VLOOKUP(C512,$Q$15:$S$514,3,FALSE)))</f>
        <v/>
      </c>
      <c r="H512" s="25" t="str">
        <f>IF(C512="","",IF(OR(D512='Gear Train'!$R$7,D512='Gear Train'!$R$3,D512='Gear Train'!$R$8),"-",VLOOKUP(C512,$Q$15:$T$514,4,FALSE)))</f>
        <v/>
      </c>
      <c r="I512" s="26" t="str">
        <f>IF(C512="","",IF(OR(D512='Gear Train'!$R$6,D512='Gear Train'!$R$7,D512='Gear Train'!$R$8,F512='Gear Train'!$R$7),VLOOKUP(E512,$C$15:$M$514,7,FALSE),IF(D512='Gear Train'!$R$3,VLOOKUP(C512,$Q$15:$U$514,5,FALSE),VLOOKUP(E512,$C$15:$M$514,7,FALSE)*M512)))</f>
        <v/>
      </c>
      <c r="J512" s="26" t="str">
        <f>IF(C512="","",IF(OR(D512='Gear Train'!$R$6,D512='Gear Train'!$R$7,D512='Gear Train'!$R$8,F512='Gear Train'!$R$7),VLOOKUP(E512,$C$15:$M$514,8,FALSE),IF(D512='Gear Train'!$R$3,E512/I512,VLOOKUP(E512,$C$15:$M$514,8,FALSE)/M512)))</f>
        <v/>
      </c>
      <c r="K512" s="27" t="str">
        <f>IF(C512="","",IF(E512=$C$10,$C$11,IF(OR(D512='Gear Train'!$R$4,D512='Gear Train'!$R$5),IF(OR(F512='Gear Train'!$R$4,F512='Gear Train'!$R$5,F512='Gear Train'!$R$6),IF(VLOOKUP(E512,$C$15:$M$514,9,FALSE)='Gear Train'!$C$3,'Gear Train'!$C$4,'Gear Train'!$C$3),VLOOKUP(E512,$C$15:$M$514,9,FALSE)),VLOOKUP(E512,$C$15:$M$514,9,FALSE))))</f>
        <v/>
      </c>
      <c r="L512" s="26" t="str">
        <f>IF(C512="","",IF(G512="-","-",IF(K512='Gear Train'!$C$3,MOD(G512+J512*360,360),MOD(G512-J512*360,360))))</f>
        <v/>
      </c>
      <c r="M512" s="26" t="str">
        <f>IF(C512="","",IF(OR(D512='Gear Train'!$R$6,D512='Gear Train'!$R$7,D512='Gear Train'!$R$8,F512='Gear Train'!$R$7),VLOOKUP(E512,$C$15:$M$514,10,FALSE),IF(D512='Gear Train'!$R$3,"-",IF(F512='Gear Train'!$R$3,1,H512/VLOOKUP(E512,$Q$15:$T$514,4,FALSE)))))</f>
        <v/>
      </c>
      <c r="N512" s="26" t="str">
        <f t="shared" si="34"/>
        <v/>
      </c>
      <c r="O512" s="28" t="str">
        <f t="shared" si="35"/>
        <v/>
      </c>
      <c r="Q512" s="21"/>
      <c r="R512" s="21"/>
      <c r="S512" s="29"/>
      <c r="T512" s="29"/>
      <c r="U512" s="29"/>
      <c r="AD512" s="1"/>
      <c r="AE512" s="1"/>
      <c r="AF512" s="1"/>
      <c r="AG512" s="1"/>
      <c r="AH512" s="1"/>
    </row>
    <row r="513" spans="2:34">
      <c r="B513" s="20"/>
      <c r="C513" s="21"/>
      <c r="D513" s="22" t="str">
        <f t="shared" si="32"/>
        <v/>
      </c>
      <c r="E513" s="21"/>
      <c r="F513" s="24" t="str">
        <f t="shared" si="33"/>
        <v/>
      </c>
      <c r="G513" s="25" t="str">
        <f>IF(C513="","",IF(D513='Gear Train'!$R$3,"-",VLOOKUP(C513,$Q$15:$S$514,3,FALSE)))</f>
        <v/>
      </c>
      <c r="H513" s="25" t="str">
        <f>IF(C513="","",IF(OR(D513='Gear Train'!$R$7,D513='Gear Train'!$R$3,D513='Gear Train'!$R$8),"-",VLOOKUP(C513,$Q$15:$T$514,4,FALSE)))</f>
        <v/>
      </c>
      <c r="I513" s="26" t="str">
        <f>IF(C513="","",IF(OR(D513='Gear Train'!$R$6,D513='Gear Train'!$R$7,D513='Gear Train'!$R$8,F513='Gear Train'!$R$7),VLOOKUP(E513,$C$15:$M$514,7,FALSE),IF(D513='Gear Train'!$R$3,VLOOKUP(C513,$Q$15:$U$514,5,FALSE),VLOOKUP(E513,$C$15:$M$514,7,FALSE)*M513)))</f>
        <v/>
      </c>
      <c r="J513" s="26" t="str">
        <f>IF(C513="","",IF(OR(D513='Gear Train'!$R$6,D513='Gear Train'!$R$7,D513='Gear Train'!$R$8,F513='Gear Train'!$R$7),VLOOKUP(E513,$C$15:$M$514,8,FALSE),IF(D513='Gear Train'!$R$3,E513/I513,VLOOKUP(E513,$C$15:$M$514,8,FALSE)/M513)))</f>
        <v/>
      </c>
      <c r="K513" s="27" t="str">
        <f>IF(C513="","",IF(E513=$C$10,$C$11,IF(OR(D513='Gear Train'!$R$4,D513='Gear Train'!$R$5),IF(OR(F513='Gear Train'!$R$4,F513='Gear Train'!$R$5,F513='Gear Train'!$R$6),IF(VLOOKUP(E513,$C$15:$M$514,9,FALSE)='Gear Train'!$C$3,'Gear Train'!$C$4,'Gear Train'!$C$3),VLOOKUP(E513,$C$15:$M$514,9,FALSE)),VLOOKUP(E513,$C$15:$M$514,9,FALSE))))</f>
        <v/>
      </c>
      <c r="L513" s="26" t="str">
        <f>IF(C513="","",IF(G513="-","-",IF(K513='Gear Train'!$C$3,MOD(G513+J513*360,360),MOD(G513-J513*360,360))))</f>
        <v/>
      </c>
      <c r="M513" s="26" t="str">
        <f>IF(C513="","",IF(OR(D513='Gear Train'!$R$6,D513='Gear Train'!$R$7,D513='Gear Train'!$R$8,F513='Gear Train'!$R$7),VLOOKUP(E513,$C$15:$M$514,10,FALSE),IF(D513='Gear Train'!$R$3,"-",IF(F513='Gear Train'!$R$3,1,H513/VLOOKUP(E513,$Q$15:$T$514,4,FALSE)))))</f>
        <v/>
      </c>
      <c r="N513" s="26" t="str">
        <f t="shared" si="34"/>
        <v/>
      </c>
      <c r="O513" s="28" t="str">
        <f t="shared" si="35"/>
        <v/>
      </c>
      <c r="Q513" s="21"/>
      <c r="R513" s="21"/>
      <c r="S513" s="29"/>
      <c r="T513" s="29"/>
      <c r="U513" s="29"/>
      <c r="AD513" s="1"/>
      <c r="AE513" s="1"/>
      <c r="AF513" s="1"/>
      <c r="AG513" s="1"/>
      <c r="AH513" s="1"/>
    </row>
    <row r="514" spans="2:34">
      <c r="B514" s="20"/>
      <c r="C514" s="21"/>
      <c r="D514" s="22" t="str">
        <f t="shared" si="32"/>
        <v/>
      </c>
      <c r="E514" s="21"/>
      <c r="F514" s="24" t="str">
        <f t="shared" si="33"/>
        <v/>
      </c>
      <c r="G514" s="25" t="str">
        <f>IF(C514="","",IF(D514='Gear Train'!$R$3,"-",VLOOKUP(C514,$Q$15:$S$514,3,FALSE)))</f>
        <v/>
      </c>
      <c r="H514" s="25" t="str">
        <f>IF(C514="","",IF(OR(D514='Gear Train'!$R$7,D514='Gear Train'!$R$3,D514='Gear Train'!$R$8),"-",VLOOKUP(C514,$Q$15:$T$514,4,FALSE)))</f>
        <v/>
      </c>
      <c r="I514" s="26" t="str">
        <f>IF(C514="","",IF(OR(D514='Gear Train'!$R$6,D514='Gear Train'!$R$7,D514='Gear Train'!$R$8,F514='Gear Train'!$R$7),VLOOKUP(E514,$C$15:$M$514,7,FALSE),IF(D514='Gear Train'!$R$3,VLOOKUP(C514,$Q$15:$U$514,5,FALSE),VLOOKUP(E514,$C$15:$M$514,7,FALSE)*M514)))</f>
        <v/>
      </c>
      <c r="J514" s="26" t="str">
        <f>IF(C514="","",IF(OR(D514='Gear Train'!$R$6,D514='Gear Train'!$R$7,D514='Gear Train'!$R$8,F514='Gear Train'!$R$7),VLOOKUP(E514,$C$15:$M$514,8,FALSE),IF(D514='Gear Train'!$R$3,E514/I514,VLOOKUP(E514,$C$15:$M$514,8,FALSE)/M514)))</f>
        <v/>
      </c>
      <c r="K514" s="27" t="str">
        <f>IF(C514="","",IF(E514=$C$10,$C$11,IF(OR(D514='Gear Train'!$R$4,D514='Gear Train'!$R$5),IF(OR(F514='Gear Train'!$R$4,F514='Gear Train'!$R$5,F514='Gear Train'!$R$6),IF(VLOOKUP(E514,$C$15:$M$514,9,FALSE)='Gear Train'!$C$3,'Gear Train'!$C$4,'Gear Train'!$C$3),VLOOKUP(E514,$C$15:$M$514,9,FALSE)),VLOOKUP(E514,$C$15:$M$514,9,FALSE))))</f>
        <v/>
      </c>
      <c r="L514" s="26" t="str">
        <f>IF(C514="","",IF(G514="-","-",IF(K514='Gear Train'!$C$3,MOD(G514+J514*360,360),MOD(G514-J514*360,360))))</f>
        <v/>
      </c>
      <c r="M514" s="26" t="str">
        <f>IF(C514="","",IF(OR(D514='Gear Train'!$R$6,D514='Gear Train'!$R$7,D514='Gear Train'!$R$8,F514='Gear Train'!$R$7),VLOOKUP(E514,$C$15:$M$514,10,FALSE),IF(D514='Gear Train'!$R$3,"-",IF(F514='Gear Train'!$R$3,1,H514/VLOOKUP(E514,$Q$15:$T$514,4,FALSE)))))</f>
        <v/>
      </c>
      <c r="N514" s="26" t="str">
        <f t="shared" si="34"/>
        <v/>
      </c>
      <c r="O514" s="28" t="str">
        <f t="shared" si="35"/>
        <v/>
      </c>
      <c r="Q514" s="21"/>
      <c r="R514" s="21"/>
      <c r="S514" s="29"/>
      <c r="T514" s="29"/>
      <c r="U514" s="29"/>
      <c r="AD514" s="1"/>
      <c r="AE514" s="1"/>
      <c r="AF514" s="1"/>
      <c r="AG514" s="1"/>
      <c r="AH514" s="1"/>
    </row>
    <row r="515" spans="2:34">
      <c r="F515" s="34"/>
      <c r="AD515" s="1"/>
      <c r="AE515" s="1"/>
      <c r="AF515" s="1"/>
      <c r="AG515" s="1"/>
      <c r="AH515" s="1"/>
    </row>
    <row r="516" spans="2:34">
      <c r="F516" s="34"/>
      <c r="AD516" s="1"/>
      <c r="AE516" s="1"/>
      <c r="AF516" s="1"/>
      <c r="AG516" s="1"/>
      <c r="AH516" s="1"/>
    </row>
    <row r="517" spans="2:34">
      <c r="F517" s="34"/>
      <c r="AD517" s="1"/>
      <c r="AE517" s="1"/>
      <c r="AF517" s="1"/>
      <c r="AG517" s="1"/>
      <c r="AH517" s="1"/>
    </row>
    <row r="518" spans="2:34">
      <c r="F518" s="34"/>
      <c r="AD518" s="1"/>
      <c r="AE518" s="1"/>
      <c r="AF518" s="1"/>
      <c r="AG518" s="1"/>
      <c r="AH518" s="1"/>
    </row>
    <row r="519" spans="2:34">
      <c r="F519" s="34"/>
      <c r="AD519" s="1"/>
      <c r="AE519" s="1"/>
      <c r="AF519" s="1"/>
      <c r="AG519" s="1"/>
      <c r="AH519" s="1"/>
    </row>
    <row r="520" spans="2:34">
      <c r="F520" s="34"/>
      <c r="AD520" s="1"/>
      <c r="AE520" s="1"/>
      <c r="AF520" s="1"/>
      <c r="AG520" s="1"/>
      <c r="AH520" s="1"/>
    </row>
    <row r="521" spans="2:34">
      <c r="F521" s="34"/>
      <c r="AD521" s="1"/>
      <c r="AE521" s="1"/>
      <c r="AF521" s="1"/>
      <c r="AG521" s="1"/>
      <c r="AH521" s="1"/>
    </row>
    <row r="522" spans="2:34">
      <c r="F522" s="34"/>
      <c r="AD522" s="1"/>
      <c r="AE522" s="1"/>
      <c r="AF522" s="1"/>
      <c r="AG522" s="1"/>
      <c r="AH522" s="1"/>
    </row>
    <row r="523" spans="2:34">
      <c r="F523" s="34"/>
      <c r="AD523" s="1"/>
      <c r="AE523" s="1"/>
      <c r="AF523" s="1"/>
      <c r="AG523" s="1"/>
      <c r="AH523" s="1"/>
    </row>
    <row r="524" spans="2:34">
      <c r="F524" s="34"/>
      <c r="AD524" s="1"/>
      <c r="AE524" s="1"/>
      <c r="AF524" s="1"/>
      <c r="AG524" s="1"/>
      <c r="AH524" s="1"/>
    </row>
    <row r="525" spans="2:34">
      <c r="F525" s="34"/>
      <c r="AD525" s="1"/>
      <c r="AE525" s="1"/>
      <c r="AF525" s="1"/>
      <c r="AG525" s="1"/>
      <c r="AH525" s="1"/>
    </row>
    <row r="526" spans="2:34">
      <c r="F526" s="34"/>
      <c r="AD526" s="1"/>
      <c r="AE526" s="1"/>
      <c r="AF526" s="1"/>
      <c r="AG526" s="1"/>
      <c r="AH526" s="1"/>
    </row>
    <row r="527" spans="2:34">
      <c r="F527" s="34"/>
      <c r="AD527" s="1"/>
      <c r="AE527" s="1"/>
      <c r="AF527" s="1"/>
      <c r="AG527" s="1"/>
      <c r="AH527" s="1"/>
    </row>
    <row r="528" spans="2:34">
      <c r="F528" s="34"/>
      <c r="AD528" s="1"/>
      <c r="AE528" s="1"/>
      <c r="AF528" s="1"/>
      <c r="AG528" s="1"/>
      <c r="AH528" s="1"/>
    </row>
    <row r="529" spans="6:34">
      <c r="F529" s="34"/>
      <c r="AD529" s="1"/>
      <c r="AE529" s="1"/>
      <c r="AF529" s="1"/>
      <c r="AG529" s="1"/>
      <c r="AH529" s="1"/>
    </row>
    <row r="530" spans="6:34">
      <c r="F530" s="34"/>
      <c r="AD530" s="1"/>
      <c r="AE530" s="1"/>
      <c r="AF530" s="1"/>
      <c r="AG530" s="1"/>
      <c r="AH530" s="1"/>
    </row>
    <row r="531" spans="6:34">
      <c r="F531" s="34"/>
      <c r="AD531" s="1"/>
      <c r="AE531" s="1"/>
      <c r="AF531" s="1"/>
      <c r="AG531" s="1"/>
      <c r="AH531" s="1"/>
    </row>
    <row r="532" spans="6:34">
      <c r="F532" s="34"/>
      <c r="AD532" s="1"/>
      <c r="AE532" s="1"/>
      <c r="AF532" s="1"/>
      <c r="AG532" s="1"/>
      <c r="AH532" s="1"/>
    </row>
    <row r="533" spans="6:34">
      <c r="F533" s="34"/>
      <c r="AD533" s="1"/>
      <c r="AE533" s="1"/>
      <c r="AF533" s="1"/>
      <c r="AG533" s="1"/>
      <c r="AH533" s="1"/>
    </row>
    <row r="534" spans="6:34">
      <c r="F534" s="34"/>
      <c r="AD534" s="1"/>
      <c r="AE534" s="1"/>
      <c r="AF534" s="1"/>
      <c r="AG534" s="1"/>
      <c r="AH534" s="1"/>
    </row>
    <row r="535" spans="6:34">
      <c r="F535" s="34"/>
      <c r="AD535" s="1"/>
      <c r="AE535" s="1"/>
      <c r="AF535" s="1"/>
      <c r="AG535" s="1"/>
      <c r="AH535" s="1"/>
    </row>
    <row r="536" spans="6:34">
      <c r="F536" s="34"/>
      <c r="AD536" s="1"/>
      <c r="AE536" s="1"/>
      <c r="AF536" s="1"/>
      <c r="AG536" s="1"/>
      <c r="AH536" s="1"/>
    </row>
    <row r="537" spans="6:34">
      <c r="F537" s="34"/>
      <c r="AD537" s="1"/>
      <c r="AE537" s="1"/>
      <c r="AF537" s="1"/>
      <c r="AG537" s="1"/>
      <c r="AH537" s="1"/>
    </row>
    <row r="538" spans="6:34">
      <c r="F538" s="34"/>
      <c r="AD538" s="1"/>
      <c r="AE538" s="1"/>
      <c r="AF538" s="1"/>
      <c r="AG538" s="1"/>
      <c r="AH538" s="1"/>
    </row>
    <row r="539" spans="6:34">
      <c r="F539" s="34"/>
      <c r="AD539" s="1"/>
      <c r="AE539" s="1"/>
      <c r="AF539" s="1"/>
      <c r="AG539" s="1"/>
      <c r="AH539" s="1"/>
    </row>
    <row r="540" spans="6:34">
      <c r="F540" s="34"/>
      <c r="AD540" s="1"/>
      <c r="AE540" s="1"/>
      <c r="AF540" s="1"/>
      <c r="AG540" s="1"/>
      <c r="AH540" s="1"/>
    </row>
    <row r="541" spans="6:34">
      <c r="F541" s="34"/>
      <c r="AD541" s="1"/>
      <c r="AE541" s="1"/>
      <c r="AF541" s="1"/>
      <c r="AG541" s="1"/>
      <c r="AH541" s="1"/>
    </row>
    <row r="542" spans="6:34">
      <c r="F542" s="34"/>
      <c r="AD542" s="1"/>
      <c r="AE542" s="1"/>
      <c r="AF542" s="1"/>
      <c r="AG542" s="1"/>
      <c r="AH542" s="1"/>
    </row>
    <row r="543" spans="6:34">
      <c r="F543" s="34"/>
      <c r="AD543" s="1"/>
      <c r="AE543" s="1"/>
      <c r="AF543" s="1"/>
      <c r="AG543" s="1"/>
      <c r="AH543" s="1"/>
    </row>
    <row r="544" spans="6:34">
      <c r="F544" s="34"/>
      <c r="AD544" s="1"/>
      <c r="AE544" s="1"/>
      <c r="AF544" s="1"/>
      <c r="AG544" s="1"/>
      <c r="AH544" s="1"/>
    </row>
    <row r="545" spans="6:34">
      <c r="F545" s="34"/>
      <c r="AD545" s="1"/>
      <c r="AE545" s="1"/>
      <c r="AF545" s="1"/>
      <c r="AG545" s="1"/>
      <c r="AH545" s="1"/>
    </row>
    <row r="546" spans="6:34">
      <c r="F546" s="34"/>
      <c r="AD546" s="1"/>
      <c r="AE546" s="1"/>
      <c r="AF546" s="1"/>
      <c r="AG546" s="1"/>
      <c r="AH546" s="1"/>
    </row>
    <row r="547" spans="6:34">
      <c r="F547" s="34"/>
      <c r="AD547" s="1"/>
      <c r="AE547" s="1"/>
      <c r="AF547" s="1"/>
      <c r="AG547" s="1"/>
      <c r="AH547" s="1"/>
    </row>
    <row r="548" spans="6:34">
      <c r="F548" s="34"/>
      <c r="AD548" s="1"/>
      <c r="AE548" s="1"/>
      <c r="AF548" s="1"/>
      <c r="AG548" s="1"/>
      <c r="AH548" s="1"/>
    </row>
    <row r="549" spans="6:34">
      <c r="F549" s="34"/>
      <c r="AD549" s="1"/>
      <c r="AE549" s="1"/>
      <c r="AF549" s="1"/>
      <c r="AG549" s="1"/>
      <c r="AH549" s="1"/>
    </row>
    <row r="550" spans="6:34">
      <c r="F550" s="34"/>
      <c r="AD550" s="1"/>
      <c r="AE550" s="1"/>
      <c r="AF550" s="1"/>
      <c r="AG550" s="1"/>
      <c r="AH550" s="1"/>
    </row>
    <row r="551" spans="6:34">
      <c r="F551" s="34"/>
      <c r="AD551" s="1"/>
      <c r="AE551" s="1"/>
      <c r="AF551" s="1"/>
      <c r="AG551" s="1"/>
      <c r="AH551" s="1"/>
    </row>
    <row r="552" spans="6:34">
      <c r="F552" s="34"/>
      <c r="AD552" s="1"/>
      <c r="AE552" s="1"/>
      <c r="AF552" s="1"/>
      <c r="AG552" s="1"/>
      <c r="AH552" s="1"/>
    </row>
    <row r="553" spans="6:34">
      <c r="F553" s="34"/>
      <c r="AD553" s="1"/>
      <c r="AE553" s="1"/>
      <c r="AF553" s="1"/>
      <c r="AG553" s="1"/>
      <c r="AH553" s="1"/>
    </row>
    <row r="554" spans="6:34">
      <c r="F554" s="34"/>
      <c r="AD554" s="1"/>
      <c r="AE554" s="1"/>
      <c r="AF554" s="1"/>
      <c r="AG554" s="1"/>
      <c r="AH554" s="1"/>
    </row>
    <row r="555" spans="6:34">
      <c r="F555" s="34"/>
      <c r="AD555" s="1"/>
      <c r="AE555" s="1"/>
      <c r="AF555" s="1"/>
      <c r="AG555" s="1"/>
      <c r="AH555" s="1"/>
    </row>
    <row r="556" spans="6:34">
      <c r="F556" s="34"/>
      <c r="AD556" s="1"/>
      <c r="AE556" s="1"/>
      <c r="AF556" s="1"/>
      <c r="AG556" s="1"/>
      <c r="AH556" s="1"/>
    </row>
    <row r="557" spans="6:34">
      <c r="F557" s="34"/>
      <c r="AD557" s="1"/>
      <c r="AE557" s="1"/>
      <c r="AF557" s="1"/>
      <c r="AG557" s="1"/>
      <c r="AH557" s="1"/>
    </row>
    <row r="558" spans="6:34">
      <c r="F558" s="34"/>
      <c r="AD558" s="1"/>
      <c r="AE558" s="1"/>
      <c r="AF558" s="1"/>
      <c r="AG558" s="1"/>
      <c r="AH558" s="1"/>
    </row>
    <row r="559" spans="6:34">
      <c r="F559" s="34"/>
      <c r="AD559" s="1"/>
      <c r="AE559" s="1"/>
      <c r="AF559" s="1"/>
      <c r="AG559" s="1"/>
      <c r="AH559" s="1"/>
    </row>
    <row r="560" spans="6:34">
      <c r="F560" s="34"/>
      <c r="AD560" s="1"/>
      <c r="AE560" s="1"/>
      <c r="AF560" s="1"/>
      <c r="AG560" s="1"/>
      <c r="AH560" s="1"/>
    </row>
    <row r="561" spans="6:34">
      <c r="F561" s="34"/>
      <c r="AD561" s="1"/>
      <c r="AE561" s="1"/>
      <c r="AF561" s="1"/>
      <c r="AG561" s="1"/>
      <c r="AH561" s="1"/>
    </row>
    <row r="562" spans="6:34">
      <c r="F562" s="34"/>
      <c r="AD562" s="1"/>
      <c r="AE562" s="1"/>
      <c r="AF562" s="1"/>
      <c r="AG562" s="1"/>
      <c r="AH562" s="1"/>
    </row>
    <row r="563" spans="6:34">
      <c r="F563" s="34"/>
      <c r="AD563" s="1"/>
      <c r="AE563" s="1"/>
      <c r="AF563" s="1"/>
      <c r="AG563" s="1"/>
      <c r="AH563" s="1"/>
    </row>
    <row r="564" spans="6:34">
      <c r="F564" s="34"/>
      <c r="AD564" s="1"/>
      <c r="AE564" s="1"/>
      <c r="AF564" s="1"/>
      <c r="AG564" s="1"/>
      <c r="AH564" s="1"/>
    </row>
    <row r="565" spans="6:34">
      <c r="F565" s="34"/>
      <c r="AD565" s="1"/>
      <c r="AE565" s="1"/>
      <c r="AF565" s="1"/>
      <c r="AG565" s="1"/>
      <c r="AH565" s="1"/>
    </row>
    <row r="566" spans="6:34">
      <c r="F566" s="34"/>
      <c r="AD566" s="1"/>
      <c r="AE566" s="1"/>
      <c r="AF566" s="1"/>
      <c r="AG566" s="1"/>
      <c r="AH566" s="1"/>
    </row>
    <row r="567" spans="6:34">
      <c r="F567" s="34"/>
      <c r="AD567" s="1"/>
      <c r="AE567" s="1"/>
      <c r="AF567" s="1"/>
      <c r="AG567" s="1"/>
      <c r="AH567" s="1"/>
    </row>
    <row r="568" spans="6:34">
      <c r="F568" s="34"/>
      <c r="AD568" s="1"/>
      <c r="AE568" s="1"/>
      <c r="AF568" s="1"/>
      <c r="AG568" s="1"/>
      <c r="AH568" s="1"/>
    </row>
    <row r="569" spans="6:34">
      <c r="F569" s="34"/>
      <c r="AD569" s="1"/>
      <c r="AE569" s="1"/>
      <c r="AF569" s="1"/>
      <c r="AG569" s="1"/>
      <c r="AH569" s="1"/>
    </row>
    <row r="570" spans="6:34">
      <c r="F570" s="34"/>
      <c r="AD570" s="1"/>
      <c r="AE570" s="1"/>
      <c r="AF570" s="1"/>
      <c r="AG570" s="1"/>
      <c r="AH570" s="1"/>
    </row>
    <row r="571" spans="6:34">
      <c r="F571" s="34"/>
      <c r="AD571" s="1"/>
      <c r="AE571" s="1"/>
      <c r="AF571" s="1"/>
      <c r="AG571" s="1"/>
      <c r="AH571" s="1"/>
    </row>
    <row r="572" spans="6:34">
      <c r="F572" s="34"/>
      <c r="AD572" s="1"/>
      <c r="AE572" s="1"/>
      <c r="AF572" s="1"/>
      <c r="AG572" s="1"/>
      <c r="AH572" s="1"/>
    </row>
    <row r="573" spans="6:34">
      <c r="F573" s="34"/>
      <c r="AD573" s="1"/>
      <c r="AE573" s="1"/>
      <c r="AF573" s="1"/>
      <c r="AG573" s="1"/>
      <c r="AH573" s="1"/>
    </row>
    <row r="574" spans="6:34">
      <c r="F574" s="34"/>
      <c r="AD574" s="1"/>
      <c r="AE574" s="1"/>
      <c r="AF574" s="1"/>
      <c r="AG574" s="1"/>
      <c r="AH574" s="1"/>
    </row>
    <row r="575" spans="6:34">
      <c r="F575" s="34"/>
      <c r="AD575" s="1"/>
      <c r="AE575" s="1"/>
      <c r="AF575" s="1"/>
      <c r="AG575" s="1"/>
      <c r="AH575" s="1"/>
    </row>
    <row r="576" spans="6:34">
      <c r="F576" s="34"/>
      <c r="AD576" s="1"/>
      <c r="AE576" s="1"/>
      <c r="AF576" s="1"/>
      <c r="AG576" s="1"/>
      <c r="AH576" s="1"/>
    </row>
    <row r="577" spans="6:34">
      <c r="F577" s="34"/>
      <c r="AD577" s="1"/>
      <c r="AE577" s="1"/>
      <c r="AF577" s="1"/>
      <c r="AG577" s="1"/>
      <c r="AH577" s="1"/>
    </row>
    <row r="578" spans="6:34">
      <c r="F578" s="34"/>
      <c r="AD578" s="1"/>
      <c r="AE578" s="1"/>
      <c r="AF578" s="1"/>
      <c r="AG578" s="1"/>
      <c r="AH578" s="1"/>
    </row>
    <row r="579" spans="6:34">
      <c r="F579" s="34"/>
      <c r="AD579" s="1"/>
      <c r="AE579" s="1"/>
      <c r="AF579" s="1"/>
      <c r="AG579" s="1"/>
      <c r="AH579" s="1"/>
    </row>
    <row r="580" spans="6:34">
      <c r="F580" s="34"/>
      <c r="AD580" s="1"/>
      <c r="AE580" s="1"/>
      <c r="AF580" s="1"/>
      <c r="AG580" s="1"/>
      <c r="AH580" s="1"/>
    </row>
    <row r="581" spans="6:34">
      <c r="F581" s="34"/>
      <c r="AD581" s="1"/>
      <c r="AE581" s="1"/>
      <c r="AF581" s="1"/>
      <c r="AG581" s="1"/>
      <c r="AH581" s="1"/>
    </row>
    <row r="582" spans="6:34">
      <c r="F582" s="34"/>
      <c r="AD582" s="1"/>
      <c r="AE582" s="1"/>
      <c r="AF582" s="1"/>
      <c r="AG582" s="1"/>
      <c r="AH582" s="1"/>
    </row>
    <row r="583" spans="6:34">
      <c r="F583" s="34"/>
      <c r="AD583" s="1"/>
      <c r="AE583" s="1"/>
      <c r="AF583" s="1"/>
      <c r="AG583" s="1"/>
      <c r="AH583" s="1"/>
    </row>
    <row r="584" spans="6:34">
      <c r="F584" s="34"/>
      <c r="AD584" s="1"/>
      <c r="AE584" s="1"/>
      <c r="AF584" s="1"/>
      <c r="AG584" s="1"/>
      <c r="AH584" s="1"/>
    </row>
    <row r="585" spans="6:34">
      <c r="F585" s="34"/>
      <c r="AD585" s="1"/>
      <c r="AE585" s="1"/>
      <c r="AF585" s="1"/>
      <c r="AG585" s="1"/>
      <c r="AH585" s="1"/>
    </row>
    <row r="586" spans="6:34">
      <c r="F586" s="34"/>
      <c r="AD586" s="1"/>
      <c r="AE586" s="1"/>
      <c r="AF586" s="1"/>
      <c r="AG586" s="1"/>
      <c r="AH586" s="1"/>
    </row>
    <row r="587" spans="6:34">
      <c r="F587" s="34"/>
      <c r="AD587" s="1"/>
      <c r="AE587" s="1"/>
      <c r="AF587" s="1"/>
      <c r="AG587" s="1"/>
      <c r="AH587" s="1"/>
    </row>
    <row r="588" spans="6:34">
      <c r="F588" s="34"/>
      <c r="AD588" s="1"/>
      <c r="AE588" s="1"/>
      <c r="AF588" s="1"/>
      <c r="AG588" s="1"/>
      <c r="AH588" s="1"/>
    </row>
    <row r="589" spans="6:34">
      <c r="F589" s="34"/>
      <c r="AD589" s="1"/>
      <c r="AE589" s="1"/>
      <c r="AF589" s="1"/>
      <c r="AG589" s="1"/>
      <c r="AH589" s="1"/>
    </row>
    <row r="590" spans="6:34">
      <c r="F590" s="34"/>
      <c r="AD590" s="1"/>
      <c r="AE590" s="1"/>
      <c r="AF590" s="1"/>
      <c r="AG590" s="1"/>
      <c r="AH590" s="1"/>
    </row>
    <row r="591" spans="6:34">
      <c r="F591" s="34"/>
      <c r="AD591" s="1"/>
      <c r="AE591" s="1"/>
      <c r="AF591" s="1"/>
      <c r="AG591" s="1"/>
      <c r="AH591" s="1"/>
    </row>
    <row r="592" spans="6:34">
      <c r="F592" s="34"/>
      <c r="AD592" s="1"/>
      <c r="AE592" s="1"/>
      <c r="AF592" s="1"/>
      <c r="AG592" s="1"/>
      <c r="AH592" s="1"/>
    </row>
    <row r="593" spans="6:34">
      <c r="F593" s="34"/>
      <c r="AD593" s="1"/>
      <c r="AE593" s="1"/>
      <c r="AF593" s="1"/>
      <c r="AG593" s="1"/>
      <c r="AH593" s="1"/>
    </row>
    <row r="594" spans="6:34">
      <c r="F594" s="34"/>
      <c r="AD594" s="1"/>
      <c r="AE594" s="1"/>
      <c r="AF594" s="1"/>
      <c r="AG594" s="1"/>
      <c r="AH594" s="1"/>
    </row>
    <row r="595" spans="6:34">
      <c r="F595" s="34"/>
      <c r="AD595" s="1"/>
      <c r="AE595" s="1"/>
      <c r="AF595" s="1"/>
      <c r="AG595" s="1"/>
      <c r="AH595" s="1"/>
    </row>
    <row r="596" spans="6:34">
      <c r="F596" s="34"/>
      <c r="AD596" s="1"/>
      <c r="AE596" s="1"/>
      <c r="AF596" s="1"/>
      <c r="AG596" s="1"/>
      <c r="AH596" s="1"/>
    </row>
    <row r="597" spans="6:34">
      <c r="F597" s="34"/>
      <c r="AD597" s="1"/>
      <c r="AE597" s="1"/>
      <c r="AF597" s="1"/>
      <c r="AG597" s="1"/>
      <c r="AH597" s="1"/>
    </row>
    <row r="598" spans="6:34">
      <c r="F598" s="34"/>
      <c r="AD598" s="1"/>
      <c r="AE598" s="1"/>
      <c r="AF598" s="1"/>
      <c r="AG598" s="1"/>
      <c r="AH598" s="1"/>
    </row>
    <row r="599" spans="6:34">
      <c r="F599" s="34"/>
      <c r="AD599" s="1"/>
      <c r="AE599" s="1"/>
      <c r="AF599" s="1"/>
      <c r="AG599" s="1"/>
      <c r="AH599" s="1"/>
    </row>
    <row r="600" spans="6:34">
      <c r="F600" s="34"/>
      <c r="AD600" s="1"/>
      <c r="AE600" s="1"/>
      <c r="AF600" s="1"/>
      <c r="AG600" s="1"/>
      <c r="AH600" s="1"/>
    </row>
    <row r="601" spans="6:34">
      <c r="F601" s="34"/>
      <c r="AD601" s="1"/>
      <c r="AE601" s="1"/>
      <c r="AF601" s="1"/>
      <c r="AG601" s="1"/>
      <c r="AH601" s="1"/>
    </row>
    <row r="602" spans="6:34">
      <c r="F602" s="34"/>
      <c r="AD602" s="1"/>
      <c r="AE602" s="1"/>
      <c r="AF602" s="1"/>
      <c r="AG602" s="1"/>
      <c r="AH602" s="1"/>
    </row>
    <row r="603" spans="6:34">
      <c r="F603" s="34"/>
      <c r="AD603" s="1"/>
      <c r="AE603" s="1"/>
      <c r="AF603" s="1"/>
      <c r="AG603" s="1"/>
      <c r="AH603" s="1"/>
    </row>
    <row r="604" spans="6:34">
      <c r="F604" s="34"/>
      <c r="AD604" s="1"/>
      <c r="AE604" s="1"/>
      <c r="AF604" s="1"/>
      <c r="AG604" s="1"/>
      <c r="AH604" s="1"/>
    </row>
    <row r="605" spans="6:34">
      <c r="F605" s="34"/>
      <c r="AD605" s="1"/>
      <c r="AE605" s="1"/>
      <c r="AF605" s="1"/>
      <c r="AG605" s="1"/>
      <c r="AH605" s="1"/>
    </row>
    <row r="606" spans="6:34">
      <c r="F606" s="34"/>
      <c r="AD606" s="1"/>
      <c r="AE606" s="1"/>
      <c r="AF606" s="1"/>
      <c r="AG606" s="1"/>
      <c r="AH606" s="1"/>
    </row>
    <row r="607" spans="6:34">
      <c r="F607" s="34"/>
      <c r="AD607" s="1"/>
      <c r="AE607" s="1"/>
      <c r="AF607" s="1"/>
      <c r="AG607" s="1"/>
      <c r="AH607" s="1"/>
    </row>
    <row r="608" spans="6:34">
      <c r="F608" s="34"/>
      <c r="AD608" s="1"/>
      <c r="AE608" s="1"/>
      <c r="AF608" s="1"/>
      <c r="AG608" s="1"/>
      <c r="AH608" s="1"/>
    </row>
    <row r="609" spans="6:34">
      <c r="F609" s="34"/>
      <c r="AD609" s="1"/>
      <c r="AE609" s="1"/>
      <c r="AF609" s="1"/>
      <c r="AG609" s="1"/>
      <c r="AH609" s="1"/>
    </row>
    <row r="610" spans="6:34">
      <c r="F610" s="34"/>
      <c r="AD610" s="1"/>
      <c r="AE610" s="1"/>
      <c r="AF610" s="1"/>
      <c r="AG610" s="1"/>
      <c r="AH610" s="1"/>
    </row>
    <row r="611" spans="6:34">
      <c r="F611" s="34"/>
      <c r="AD611" s="1"/>
      <c r="AE611" s="1"/>
      <c r="AF611" s="1"/>
      <c r="AG611" s="1"/>
      <c r="AH611" s="1"/>
    </row>
    <row r="612" spans="6:34">
      <c r="F612" s="34"/>
      <c r="AD612" s="1"/>
      <c r="AE612" s="1"/>
      <c r="AF612" s="1"/>
      <c r="AG612" s="1"/>
      <c r="AH612" s="1"/>
    </row>
    <row r="613" spans="6:34">
      <c r="F613" s="34"/>
      <c r="AD613" s="1"/>
      <c r="AE613" s="1"/>
      <c r="AF613" s="1"/>
      <c r="AG613" s="1"/>
      <c r="AH613" s="1"/>
    </row>
    <row r="614" spans="6:34">
      <c r="F614" s="34"/>
      <c r="AD614" s="1"/>
      <c r="AE614" s="1"/>
      <c r="AF614" s="1"/>
      <c r="AG614" s="1"/>
      <c r="AH614" s="1"/>
    </row>
    <row r="615" spans="6:34">
      <c r="F615" s="34"/>
      <c r="AD615" s="1"/>
      <c r="AE615" s="1"/>
      <c r="AF615" s="1"/>
      <c r="AG615" s="1"/>
      <c r="AH615" s="1"/>
    </row>
    <row r="616" spans="6:34">
      <c r="F616" s="34"/>
      <c r="AD616" s="1"/>
      <c r="AE616" s="1"/>
      <c r="AF616" s="1"/>
      <c r="AG616" s="1"/>
      <c r="AH616" s="1"/>
    </row>
    <row r="617" spans="6:34">
      <c r="F617" s="34"/>
      <c r="AD617" s="1"/>
      <c r="AE617" s="1"/>
      <c r="AF617" s="1"/>
      <c r="AG617" s="1"/>
      <c r="AH617" s="1"/>
    </row>
    <row r="618" spans="6:34">
      <c r="F618" s="34"/>
      <c r="AD618" s="1"/>
      <c r="AE618" s="1"/>
      <c r="AF618" s="1"/>
      <c r="AG618" s="1"/>
      <c r="AH618" s="1"/>
    </row>
    <row r="619" spans="6:34">
      <c r="F619" s="34"/>
      <c r="AD619" s="1"/>
      <c r="AE619" s="1"/>
      <c r="AF619" s="1"/>
      <c r="AG619" s="1"/>
      <c r="AH619" s="1"/>
    </row>
    <row r="620" spans="6:34">
      <c r="F620" s="34"/>
      <c r="AD620" s="1"/>
      <c r="AE620" s="1"/>
      <c r="AF620" s="1"/>
      <c r="AG620" s="1"/>
      <c r="AH620" s="1"/>
    </row>
    <row r="621" spans="6:34">
      <c r="F621" s="34"/>
      <c r="AD621" s="1"/>
      <c r="AE621" s="1"/>
      <c r="AF621" s="1"/>
      <c r="AG621" s="1"/>
      <c r="AH621" s="1"/>
    </row>
    <row r="622" spans="6:34">
      <c r="F622" s="34"/>
      <c r="AD622" s="1"/>
      <c r="AE622" s="1"/>
      <c r="AF622" s="1"/>
      <c r="AG622" s="1"/>
      <c r="AH622" s="1"/>
    </row>
    <row r="623" spans="6:34">
      <c r="F623" s="34"/>
      <c r="AD623" s="1"/>
      <c r="AE623" s="1"/>
      <c r="AF623" s="1"/>
      <c r="AG623" s="1"/>
      <c r="AH623" s="1"/>
    </row>
    <row r="624" spans="6:34">
      <c r="F624" s="34"/>
      <c r="AD624" s="1"/>
      <c r="AE624" s="1"/>
      <c r="AF624" s="1"/>
      <c r="AG624" s="1"/>
      <c r="AH624" s="1"/>
    </row>
    <row r="625" spans="6:34">
      <c r="F625" s="34"/>
      <c r="AD625" s="1"/>
      <c r="AE625" s="1"/>
      <c r="AF625" s="1"/>
      <c r="AG625" s="1"/>
      <c r="AH625" s="1"/>
    </row>
    <row r="626" spans="6:34">
      <c r="F626" s="34"/>
      <c r="AD626" s="1"/>
      <c r="AE626" s="1"/>
      <c r="AF626" s="1"/>
      <c r="AG626" s="1"/>
      <c r="AH626" s="1"/>
    </row>
    <row r="627" spans="6:34">
      <c r="F627" s="34"/>
      <c r="AD627" s="1"/>
      <c r="AE627" s="1"/>
      <c r="AF627" s="1"/>
      <c r="AG627" s="1"/>
      <c r="AH627" s="1"/>
    </row>
    <row r="628" spans="6:34">
      <c r="F628" s="34"/>
      <c r="AD628" s="1"/>
      <c r="AE628" s="1"/>
      <c r="AF628" s="1"/>
      <c r="AG628" s="1"/>
      <c r="AH628" s="1"/>
    </row>
    <row r="629" spans="6:34">
      <c r="F629" s="34"/>
      <c r="AD629" s="1"/>
      <c r="AE629" s="1"/>
      <c r="AF629" s="1"/>
      <c r="AG629" s="1"/>
      <c r="AH629" s="1"/>
    </row>
    <row r="630" spans="6:34">
      <c r="F630" s="34"/>
      <c r="AD630" s="1"/>
      <c r="AE630" s="1"/>
      <c r="AF630" s="1"/>
      <c r="AG630" s="1"/>
      <c r="AH630" s="1"/>
    </row>
    <row r="631" spans="6:34">
      <c r="F631" s="34"/>
      <c r="AD631" s="1"/>
      <c r="AE631" s="1"/>
      <c r="AF631" s="1"/>
      <c r="AG631" s="1"/>
      <c r="AH631" s="1"/>
    </row>
    <row r="632" spans="6:34">
      <c r="F632" s="34"/>
      <c r="AD632" s="1"/>
      <c r="AE632" s="1"/>
      <c r="AF632" s="1"/>
      <c r="AG632" s="1"/>
      <c r="AH632" s="1"/>
    </row>
    <row r="633" spans="6:34">
      <c r="F633" s="34"/>
      <c r="AD633" s="1"/>
      <c r="AE633" s="1"/>
      <c r="AF633" s="1"/>
      <c r="AG633" s="1"/>
      <c r="AH633" s="1"/>
    </row>
    <row r="634" spans="6:34">
      <c r="F634" s="34"/>
      <c r="AD634" s="1"/>
      <c r="AE634" s="1"/>
      <c r="AF634" s="1"/>
      <c r="AG634" s="1"/>
      <c r="AH634" s="1"/>
    </row>
    <row r="635" spans="6:34">
      <c r="F635" s="34"/>
      <c r="AD635" s="1"/>
      <c r="AE635" s="1"/>
      <c r="AF635" s="1"/>
      <c r="AG635" s="1"/>
      <c r="AH635" s="1"/>
    </row>
    <row r="636" spans="6:34">
      <c r="F636" s="34"/>
      <c r="AD636" s="1"/>
      <c r="AE636" s="1"/>
      <c r="AF636" s="1"/>
      <c r="AG636" s="1"/>
      <c r="AH636" s="1"/>
    </row>
    <row r="637" spans="6:34">
      <c r="F637" s="34"/>
      <c r="AD637" s="1"/>
      <c r="AE637" s="1"/>
      <c r="AF637" s="1"/>
      <c r="AG637" s="1"/>
      <c r="AH637" s="1"/>
    </row>
    <row r="638" spans="6:34">
      <c r="F638" s="34"/>
      <c r="AD638" s="1"/>
      <c r="AE638" s="1"/>
      <c r="AF638" s="1"/>
      <c r="AG638" s="1"/>
      <c r="AH638" s="1"/>
    </row>
    <row r="639" spans="6:34">
      <c r="F639" s="34"/>
      <c r="AD639" s="1"/>
      <c r="AE639" s="1"/>
      <c r="AF639" s="1"/>
      <c r="AG639" s="1"/>
      <c r="AH639" s="1"/>
    </row>
    <row r="640" spans="6:34">
      <c r="F640" s="34"/>
      <c r="AD640" s="1"/>
      <c r="AE640" s="1"/>
      <c r="AF640" s="1"/>
      <c r="AG640" s="1"/>
      <c r="AH640" s="1"/>
    </row>
    <row r="641" spans="6:34">
      <c r="F641" s="34"/>
      <c r="AD641" s="1"/>
      <c r="AE641" s="1"/>
      <c r="AF641" s="1"/>
      <c r="AG641" s="1"/>
      <c r="AH641" s="1"/>
    </row>
    <row r="642" spans="6:34">
      <c r="F642" s="34"/>
      <c r="AD642" s="1"/>
      <c r="AE642" s="1"/>
      <c r="AF642" s="1"/>
      <c r="AG642" s="1"/>
      <c r="AH642" s="1"/>
    </row>
    <row r="643" spans="6:34">
      <c r="F643" s="34"/>
      <c r="AD643" s="1"/>
      <c r="AE643" s="1"/>
      <c r="AF643" s="1"/>
      <c r="AG643" s="1"/>
      <c r="AH643" s="1"/>
    </row>
    <row r="644" spans="6:34">
      <c r="F644" s="34"/>
      <c r="AD644" s="1"/>
      <c r="AE644" s="1"/>
      <c r="AF644" s="1"/>
      <c r="AG644" s="1"/>
      <c r="AH644" s="1"/>
    </row>
    <row r="645" spans="6:34">
      <c r="F645" s="34"/>
      <c r="AD645" s="1"/>
      <c r="AE645" s="1"/>
      <c r="AF645" s="1"/>
      <c r="AG645" s="1"/>
      <c r="AH645" s="1"/>
    </row>
    <row r="646" spans="6:34">
      <c r="F646" s="34"/>
      <c r="AD646" s="1"/>
      <c r="AE646" s="1"/>
      <c r="AF646" s="1"/>
      <c r="AG646" s="1"/>
      <c r="AH646" s="1"/>
    </row>
    <row r="647" spans="6:34">
      <c r="F647" s="34"/>
      <c r="AD647" s="1"/>
      <c r="AE647" s="1"/>
      <c r="AF647" s="1"/>
      <c r="AG647" s="1"/>
      <c r="AH647" s="1"/>
    </row>
    <row r="648" spans="6:34">
      <c r="F648" s="34"/>
      <c r="AD648" s="1"/>
      <c r="AE648" s="1"/>
      <c r="AF648" s="1"/>
      <c r="AG648" s="1"/>
      <c r="AH648" s="1"/>
    </row>
    <row r="649" spans="6:34">
      <c r="F649" s="34"/>
      <c r="AD649" s="1"/>
      <c r="AE649" s="1"/>
      <c r="AF649" s="1"/>
      <c r="AG649" s="1"/>
      <c r="AH649" s="1"/>
    </row>
    <row r="650" spans="6:34">
      <c r="F650" s="34"/>
      <c r="AD650" s="1"/>
      <c r="AE650" s="1"/>
      <c r="AF650" s="1"/>
      <c r="AG650" s="1"/>
      <c r="AH650" s="1"/>
    </row>
    <row r="651" spans="6:34">
      <c r="F651" s="34"/>
      <c r="AD651" s="1"/>
      <c r="AE651" s="1"/>
      <c r="AF651" s="1"/>
      <c r="AG651" s="1"/>
      <c r="AH651" s="1"/>
    </row>
    <row r="652" spans="6:34">
      <c r="F652" s="34"/>
      <c r="AD652" s="1"/>
      <c r="AE652" s="1"/>
      <c r="AF652" s="1"/>
      <c r="AG652" s="1"/>
      <c r="AH652" s="1"/>
    </row>
    <row r="653" spans="6:34">
      <c r="F653" s="34"/>
      <c r="AD653" s="1"/>
      <c r="AE653" s="1"/>
      <c r="AF653" s="1"/>
      <c r="AG653" s="1"/>
      <c r="AH653" s="1"/>
    </row>
    <row r="654" spans="6:34">
      <c r="F654" s="34"/>
      <c r="AD654" s="1"/>
      <c r="AE654" s="1"/>
      <c r="AF654" s="1"/>
      <c r="AG654" s="1"/>
      <c r="AH654" s="1"/>
    </row>
    <row r="655" spans="6:34">
      <c r="F655" s="34"/>
      <c r="AD655" s="1"/>
      <c r="AE655" s="1"/>
      <c r="AF655" s="1"/>
      <c r="AG655" s="1"/>
      <c r="AH655" s="1"/>
    </row>
    <row r="656" spans="6:34">
      <c r="F656" s="34"/>
      <c r="AD656" s="1"/>
      <c r="AE656" s="1"/>
      <c r="AF656" s="1"/>
      <c r="AG656" s="1"/>
      <c r="AH656" s="1"/>
    </row>
    <row r="657" spans="6:34">
      <c r="F657" s="34"/>
      <c r="AD657" s="1"/>
      <c r="AE657" s="1"/>
      <c r="AF657" s="1"/>
      <c r="AG657" s="1"/>
      <c r="AH657" s="1"/>
    </row>
    <row r="658" spans="6:34">
      <c r="F658" s="34"/>
      <c r="AD658" s="1"/>
      <c r="AE658" s="1"/>
      <c r="AF658" s="1"/>
      <c r="AG658" s="1"/>
      <c r="AH658" s="1"/>
    </row>
    <row r="659" spans="6:34">
      <c r="F659" s="34"/>
      <c r="AD659" s="1"/>
      <c r="AE659" s="1"/>
      <c r="AF659" s="1"/>
      <c r="AG659" s="1"/>
      <c r="AH659" s="1"/>
    </row>
    <row r="660" spans="6:34">
      <c r="F660" s="34"/>
      <c r="AD660" s="1"/>
      <c r="AE660" s="1"/>
      <c r="AF660" s="1"/>
      <c r="AG660" s="1"/>
      <c r="AH660" s="1"/>
    </row>
    <row r="661" spans="6:34">
      <c r="F661" s="34"/>
      <c r="AD661" s="1"/>
      <c r="AE661" s="1"/>
      <c r="AF661" s="1"/>
      <c r="AG661" s="1"/>
      <c r="AH661" s="1"/>
    </row>
    <row r="662" spans="6:34">
      <c r="F662" s="34"/>
      <c r="AD662" s="1"/>
      <c r="AE662" s="1"/>
      <c r="AF662" s="1"/>
      <c r="AG662" s="1"/>
      <c r="AH662" s="1"/>
    </row>
    <row r="663" spans="6:34">
      <c r="F663" s="34"/>
      <c r="AD663" s="1"/>
      <c r="AE663" s="1"/>
      <c r="AF663" s="1"/>
      <c r="AG663" s="1"/>
      <c r="AH663" s="1"/>
    </row>
    <row r="664" spans="6:34">
      <c r="F664" s="34"/>
      <c r="AD664" s="1"/>
      <c r="AE664" s="1"/>
      <c r="AF664" s="1"/>
      <c r="AG664" s="1"/>
      <c r="AH664" s="1"/>
    </row>
    <row r="665" spans="6:34">
      <c r="F665" s="34"/>
      <c r="AD665" s="1"/>
      <c r="AE665" s="1"/>
      <c r="AF665" s="1"/>
      <c r="AG665" s="1"/>
      <c r="AH665" s="1"/>
    </row>
    <row r="666" spans="6:34">
      <c r="F666" s="34"/>
      <c r="AD666" s="1"/>
      <c r="AE666" s="1"/>
      <c r="AF666" s="1"/>
      <c r="AG666" s="1"/>
      <c r="AH666" s="1"/>
    </row>
    <row r="667" spans="6:34">
      <c r="F667" s="34"/>
      <c r="AD667" s="1"/>
      <c r="AE667" s="1"/>
      <c r="AF667" s="1"/>
      <c r="AG667" s="1"/>
      <c r="AH667" s="1"/>
    </row>
    <row r="668" spans="6:34">
      <c r="F668" s="34"/>
      <c r="AD668" s="1"/>
      <c r="AE668" s="1"/>
      <c r="AF668" s="1"/>
      <c r="AG668" s="1"/>
      <c r="AH668" s="1"/>
    </row>
    <row r="669" spans="6:34">
      <c r="F669" s="34"/>
      <c r="AD669" s="1"/>
      <c r="AE669" s="1"/>
      <c r="AF669" s="1"/>
      <c r="AG669" s="1"/>
      <c r="AH669" s="1"/>
    </row>
    <row r="670" spans="6:34">
      <c r="F670" s="34"/>
      <c r="AD670" s="1"/>
      <c r="AE670" s="1"/>
      <c r="AF670" s="1"/>
      <c r="AG670" s="1"/>
      <c r="AH670" s="1"/>
    </row>
    <row r="671" spans="6:34">
      <c r="F671" s="34"/>
    </row>
    <row r="672" spans="6:34">
      <c r="F672" s="34"/>
    </row>
    <row r="673" spans="6:6">
      <c r="F673" s="34"/>
    </row>
    <row r="674" spans="6:6">
      <c r="F674" s="34"/>
    </row>
    <row r="675" spans="6:6">
      <c r="F675" s="34"/>
    </row>
    <row r="676" spans="6:6">
      <c r="F676" s="34"/>
    </row>
    <row r="677" spans="6:6">
      <c r="F677" s="34"/>
    </row>
    <row r="678" spans="6:6">
      <c r="F678" s="34"/>
    </row>
    <row r="679" spans="6:6">
      <c r="F679" s="34"/>
    </row>
    <row r="680" spans="6:6">
      <c r="F680" s="34"/>
    </row>
    <row r="681" spans="6:6">
      <c r="F681" s="34"/>
    </row>
    <row r="682" spans="6:6">
      <c r="F682" s="34"/>
    </row>
    <row r="683" spans="6:6">
      <c r="F683" s="34"/>
    </row>
    <row r="684" spans="6:6">
      <c r="F684" s="34"/>
    </row>
    <row r="685" spans="6:6">
      <c r="F685" s="34"/>
    </row>
    <row r="686" spans="6:6">
      <c r="F686" s="34"/>
    </row>
    <row r="687" spans="6:6">
      <c r="F687" s="34"/>
    </row>
    <row r="688" spans="6:6">
      <c r="F688" s="34"/>
    </row>
  </sheetData>
  <sheetProtection sheet="1" objects="1" scenarios="1"/>
  <mergeCells count="5">
    <mergeCell ref="Q9:U11"/>
    <mergeCell ref="W9:Z11"/>
    <mergeCell ref="B13:M13"/>
    <mergeCell ref="Q13:U13"/>
    <mergeCell ref="W13:Z13"/>
  </mergeCells>
  <conditionalFormatting sqref="C11">
    <cfRule type="cellIs" dxfId="3" priority="4" operator="equal">
      <formula>"-"</formula>
    </cfRule>
  </conditionalFormatting>
  <conditionalFormatting sqref="G15:O514">
    <cfRule type="cellIs" dxfId="2" priority="2" operator="equal">
      <formula>"-"</formula>
    </cfRule>
  </conditionalFormatting>
  <conditionalFormatting sqref="R15:R514">
    <cfRule type="expression" dxfId="1" priority="6">
      <formula>Q15=""</formula>
    </cfRule>
  </conditionalFormatting>
  <conditionalFormatting sqref="S15:S514">
    <cfRule type="expression" dxfId="0" priority="3">
      <formula>Q15=""</formula>
    </cfRule>
  </conditionalFormatting>
  <dataValidations count="3">
    <dataValidation type="list" allowBlank="1" showInputMessage="1" showErrorMessage="1" sqref="B15:B514" xr:uid="{E1F749DE-3EFC-D243-A44C-12D3BC94C26D}">
      <formula1>$W$15:$W$114</formula1>
    </dataValidation>
    <dataValidation type="list" allowBlank="1" showInputMessage="1" showErrorMessage="1" sqref="C15:C514" xr:uid="{18E3FE55-2BFF-A445-9E14-4D745C774046}">
      <formula1>$Q$15:$Q$514</formula1>
    </dataValidation>
    <dataValidation type="list" allowBlank="1" showInputMessage="1" showErrorMessage="1" sqref="C11" xr:uid="{0CF2FC3D-1787-E449-8EF4-9364941528A3}">
      <formula1>$C$3:$C$4</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A3A1-0D23-1041-9812-D1A92BF10DCA}">
  <sheetPr codeName="Sheet16"/>
  <dimension ref="A1:A27"/>
  <sheetViews>
    <sheetView showGridLines="0" workbookViewId="0">
      <selection activeCell="P12" sqref="P12"/>
    </sheetView>
  </sheetViews>
  <sheetFormatPr baseColWidth="10" defaultRowHeight="16"/>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Gear Train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Antikythera Gear Train</dc:title>
  <dc:subject/>
  <dc:creator>Anton Viola</dc:creator>
  <cp:keywords/>
  <dc:description/>
  <cp:lastModifiedBy>Anton Viola</cp:lastModifiedBy>
  <dcterms:created xsi:type="dcterms:W3CDTF">2016-06-12T12:50:56Z</dcterms:created>
  <dcterms:modified xsi:type="dcterms:W3CDTF">2024-05-15T15:52:18Z</dcterms:modified>
  <cp:category/>
</cp:coreProperties>
</file>